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FRS\From PT\DFRS Materials\FSP Reports Quarterly\2023\June 2023\"/>
    </mc:Choice>
  </mc:AlternateContent>
  <xr:revisionPtr revIDLastSave="0" documentId="13_ncr:1_{FF2C51B1-B167-4841-A7AB-94954874BCF8}" xr6:coauthVersionLast="47" xr6:coauthVersionMax="47" xr10:uidLastSave="{00000000-0000-0000-0000-000000000000}"/>
  <bookViews>
    <workbookView xWindow="-110" yWindow="-110" windowWidth="19420" windowHeight="10420" activeTab="3" xr2:uid="{2712F371-CE63-47D6-8E0F-401138246121}"/>
  </bookViews>
  <sheets>
    <sheet name="Dashboard" sheetId="17" r:id="rId1"/>
    <sheet name="Overall" sheetId="6" r:id="rId2"/>
    <sheet name="Banks" sheetId="18" r:id="rId3"/>
    <sheet name="Non-Banks" sheetId="19" r:id="rId4"/>
    <sheet name="Sectoral Exposure &amp; NPL" sheetId="16" r:id="rId5"/>
    <sheet name="Loan" sheetId="8" state="hidden" r:id="rId6"/>
    <sheet name="NPL" sheetId="9" state="hidden" r:id="rId7"/>
    <sheet name="CAR" sheetId="10" state="hidden" r:id="rId8"/>
    <sheet name="Core" sheetId="14" state="hidden" r:id="rId9"/>
    <sheet name="Leverage" sheetId="11" state="hidden" r:id="rId10"/>
    <sheet name="SLR" sheetId="12" state="hidden" r:id="rId11"/>
    <sheet name="PAT" sheetId="13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" hidden="1">Overall!$A$3:$AG$5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8" l="1"/>
  <c r="X11" i="18"/>
  <c r="AT17" i="18"/>
  <c r="AI13" i="18"/>
  <c r="AT31" i="18"/>
  <c r="AT35" i="18"/>
  <c r="AT21" i="18"/>
  <c r="AI40" i="19"/>
  <c r="AH40" i="19"/>
  <c r="AG40" i="19"/>
  <c r="AF40" i="19"/>
  <c r="AE40" i="19"/>
  <c r="AD40" i="19"/>
  <c r="X40" i="19"/>
  <c r="W40" i="19"/>
  <c r="V40" i="19"/>
  <c r="U40" i="19"/>
  <c r="T40" i="19"/>
  <c r="S40" i="19"/>
  <c r="M40" i="19"/>
  <c r="L40" i="19"/>
  <c r="K40" i="19"/>
  <c r="J40" i="19"/>
  <c r="I40" i="19"/>
  <c r="H40" i="19"/>
  <c r="AI38" i="19"/>
  <c r="AH38" i="19"/>
  <c r="AG38" i="19"/>
  <c r="AF38" i="19"/>
  <c r="AE38" i="19"/>
  <c r="AD38" i="19"/>
  <c r="X38" i="19"/>
  <c r="W38" i="19"/>
  <c r="V38" i="19"/>
  <c r="U38" i="19"/>
  <c r="T38" i="19"/>
  <c r="S38" i="19"/>
  <c r="M38" i="19"/>
  <c r="L38" i="19"/>
  <c r="K38" i="19"/>
  <c r="J38" i="19"/>
  <c r="I38" i="19"/>
  <c r="H38" i="19"/>
  <c r="AI37" i="19"/>
  <c r="AH37" i="19"/>
  <c r="AG37" i="19"/>
  <c r="AF37" i="19"/>
  <c r="AE37" i="19"/>
  <c r="AD37" i="19"/>
  <c r="W37" i="19"/>
  <c r="V37" i="19"/>
  <c r="U37" i="19"/>
  <c r="T37" i="19"/>
  <c r="S37" i="19"/>
  <c r="M37" i="19"/>
  <c r="L37" i="19"/>
  <c r="K37" i="19"/>
  <c r="J37" i="19"/>
  <c r="I37" i="19"/>
  <c r="H37" i="19"/>
  <c r="AI36" i="19"/>
  <c r="AH36" i="19"/>
  <c r="AG36" i="19"/>
  <c r="AF36" i="19"/>
  <c r="AE36" i="19"/>
  <c r="AD36" i="19"/>
  <c r="W36" i="19"/>
  <c r="V36" i="19"/>
  <c r="U36" i="19"/>
  <c r="T36" i="19"/>
  <c r="S36" i="19"/>
  <c r="M36" i="19"/>
  <c r="L36" i="19"/>
  <c r="K36" i="19"/>
  <c r="J36" i="19"/>
  <c r="I36" i="19"/>
  <c r="H36" i="19"/>
  <c r="AI35" i="19"/>
  <c r="AH35" i="19"/>
  <c r="AG35" i="19"/>
  <c r="AF35" i="19"/>
  <c r="AE35" i="19"/>
  <c r="AD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AI34" i="19"/>
  <c r="AH34" i="19"/>
  <c r="AG34" i="19"/>
  <c r="AF34" i="19"/>
  <c r="AE34" i="19"/>
  <c r="AD34" i="19"/>
  <c r="X34" i="19"/>
  <c r="W34" i="19"/>
  <c r="V34" i="19"/>
  <c r="U34" i="19"/>
  <c r="T34" i="19"/>
  <c r="S34" i="19"/>
  <c r="M34" i="19"/>
  <c r="L34" i="19"/>
  <c r="K34" i="19"/>
  <c r="J34" i="19"/>
  <c r="I34" i="19"/>
  <c r="H34" i="19"/>
  <c r="AI33" i="19"/>
  <c r="AH33" i="19"/>
  <c r="AG33" i="19"/>
  <c r="AF33" i="19"/>
  <c r="AE33" i="19"/>
  <c r="AD33" i="19"/>
  <c r="X33" i="19"/>
  <c r="W33" i="19"/>
  <c r="V33" i="19"/>
  <c r="U33" i="19"/>
  <c r="T33" i="19"/>
  <c r="S33" i="19"/>
  <c r="M33" i="19"/>
  <c r="L33" i="19"/>
  <c r="K33" i="19"/>
  <c r="J33" i="19"/>
  <c r="I33" i="19"/>
  <c r="H33" i="19"/>
  <c r="AI32" i="19"/>
  <c r="AH32" i="19"/>
  <c r="AG32" i="19"/>
  <c r="AF32" i="19"/>
  <c r="AE32" i="19"/>
  <c r="AD32" i="19"/>
  <c r="X32" i="19"/>
  <c r="W32" i="19"/>
  <c r="V32" i="19"/>
  <c r="U32" i="19"/>
  <c r="T32" i="19"/>
  <c r="S32" i="19"/>
  <c r="M32" i="19"/>
  <c r="L32" i="19"/>
  <c r="K32" i="19"/>
  <c r="J32" i="19"/>
  <c r="I32" i="19"/>
  <c r="H32" i="19"/>
  <c r="AI31" i="19"/>
  <c r="AH31" i="19"/>
  <c r="AG31" i="19"/>
  <c r="AF31" i="19"/>
  <c r="AE31" i="19"/>
  <c r="AD31" i="19"/>
  <c r="X31" i="19"/>
  <c r="W31" i="19"/>
  <c r="V31" i="19"/>
  <c r="U31" i="19"/>
  <c r="T31" i="19"/>
  <c r="S31" i="19"/>
  <c r="R31" i="19"/>
  <c r="Q31" i="19"/>
  <c r="P31" i="19"/>
  <c r="O31" i="19"/>
  <c r="N31" i="19"/>
  <c r="L31" i="19"/>
  <c r="K31" i="19"/>
  <c r="J31" i="19"/>
  <c r="I31" i="19"/>
  <c r="H31" i="19"/>
  <c r="G31" i="19"/>
  <c r="F31" i="19"/>
  <c r="E31" i="19"/>
  <c r="D31" i="19"/>
  <c r="C31" i="19"/>
  <c r="AI30" i="19"/>
  <c r="AH30" i="19"/>
  <c r="AG30" i="19"/>
  <c r="AF30" i="19"/>
  <c r="AE30" i="19"/>
  <c r="AD30" i="19"/>
  <c r="X30" i="19"/>
  <c r="W30" i="19"/>
  <c r="V30" i="19"/>
  <c r="U30" i="19"/>
  <c r="T30" i="19"/>
  <c r="S30" i="19"/>
  <c r="M30" i="19"/>
  <c r="L30" i="19"/>
  <c r="K30" i="19"/>
  <c r="J30" i="19"/>
  <c r="I30" i="19"/>
  <c r="H30" i="19"/>
  <c r="AI29" i="19"/>
  <c r="AH29" i="19"/>
  <c r="AG29" i="19"/>
  <c r="AF29" i="19"/>
  <c r="AE29" i="19"/>
  <c r="AD29" i="19"/>
  <c r="W29" i="19"/>
  <c r="V29" i="19"/>
  <c r="U29" i="19"/>
  <c r="T29" i="19"/>
  <c r="S29" i="19"/>
  <c r="L29" i="19"/>
  <c r="K29" i="19"/>
  <c r="J29" i="19"/>
  <c r="I29" i="19"/>
  <c r="H29" i="19"/>
  <c r="AI28" i="19"/>
  <c r="AH28" i="19"/>
  <c r="AG28" i="19"/>
  <c r="AF28" i="19"/>
  <c r="AE28" i="19"/>
  <c r="AD28" i="19"/>
  <c r="W28" i="19"/>
  <c r="V28" i="19"/>
  <c r="U28" i="19"/>
  <c r="T28" i="19"/>
  <c r="S28" i="19"/>
  <c r="M28" i="19"/>
  <c r="L28" i="19"/>
  <c r="K28" i="19"/>
  <c r="J28" i="19"/>
  <c r="I28" i="19"/>
  <c r="H28" i="19"/>
  <c r="AI27" i="19"/>
  <c r="AH27" i="19"/>
  <c r="AG27" i="19"/>
  <c r="AF27" i="19"/>
  <c r="AE27" i="19"/>
  <c r="AD27" i="19"/>
  <c r="X27" i="19"/>
  <c r="W27" i="19"/>
  <c r="V27" i="19"/>
  <c r="U27" i="19"/>
  <c r="T27" i="19"/>
  <c r="S27" i="19"/>
  <c r="M27" i="19"/>
  <c r="L27" i="19"/>
  <c r="K27" i="19"/>
  <c r="J27" i="19"/>
  <c r="I27" i="19"/>
  <c r="H27" i="19"/>
  <c r="AI26" i="19"/>
  <c r="AH26" i="19"/>
  <c r="AG26" i="19"/>
  <c r="AF26" i="19"/>
  <c r="AE26" i="19"/>
  <c r="AD26" i="19"/>
  <c r="W26" i="19"/>
  <c r="V26" i="19"/>
  <c r="U26" i="19"/>
  <c r="T26" i="19"/>
  <c r="S26" i="19"/>
  <c r="R26" i="19"/>
  <c r="Q26" i="19"/>
  <c r="P26" i="19"/>
  <c r="O26" i="19"/>
  <c r="N26" i="19"/>
  <c r="L26" i="19"/>
  <c r="K26" i="19"/>
  <c r="J26" i="19"/>
  <c r="I26" i="19"/>
  <c r="H26" i="19"/>
  <c r="G26" i="19"/>
  <c r="F26" i="19"/>
  <c r="E26" i="19"/>
  <c r="D26" i="19"/>
  <c r="C26" i="19"/>
  <c r="AI25" i="19"/>
  <c r="AH25" i="19"/>
  <c r="AG25" i="19"/>
  <c r="AF25" i="19"/>
  <c r="AE25" i="19"/>
  <c r="AD25" i="19"/>
  <c r="X25" i="19"/>
  <c r="W25" i="19"/>
  <c r="V25" i="19"/>
  <c r="U25" i="19"/>
  <c r="T25" i="19"/>
  <c r="S25" i="19"/>
  <c r="M25" i="19"/>
  <c r="L25" i="19"/>
  <c r="K25" i="19"/>
  <c r="J25" i="19"/>
  <c r="I25" i="19"/>
  <c r="H25" i="19"/>
  <c r="AI24" i="19"/>
  <c r="AH24" i="19"/>
  <c r="AG24" i="19"/>
  <c r="AF24" i="19"/>
  <c r="AE24" i="19"/>
  <c r="AD24" i="19"/>
  <c r="W24" i="19"/>
  <c r="V24" i="19"/>
  <c r="U24" i="19"/>
  <c r="T24" i="19"/>
  <c r="S24" i="19"/>
  <c r="M24" i="19"/>
  <c r="L24" i="19"/>
  <c r="K24" i="19"/>
  <c r="J24" i="19"/>
  <c r="I24" i="19"/>
  <c r="H24" i="19"/>
  <c r="AI23" i="19"/>
  <c r="AH23" i="19"/>
  <c r="AG23" i="19"/>
  <c r="AF23" i="19"/>
  <c r="AE23" i="19"/>
  <c r="AD23" i="19"/>
  <c r="W23" i="19"/>
  <c r="V23" i="19"/>
  <c r="U23" i="19"/>
  <c r="T23" i="19"/>
  <c r="S23" i="19"/>
  <c r="M23" i="19"/>
  <c r="L23" i="19"/>
  <c r="K23" i="19"/>
  <c r="J23" i="19"/>
  <c r="I23" i="19"/>
  <c r="H23" i="19"/>
  <c r="AI22" i="19"/>
  <c r="AH22" i="19"/>
  <c r="AG22" i="19"/>
  <c r="AF22" i="19"/>
  <c r="AE22" i="19"/>
  <c r="AD22" i="19"/>
  <c r="X22" i="19"/>
  <c r="W22" i="19"/>
  <c r="V22" i="19"/>
  <c r="U22" i="19"/>
  <c r="T22" i="19"/>
  <c r="S22" i="19"/>
  <c r="M22" i="19"/>
  <c r="L22" i="19"/>
  <c r="K22" i="19"/>
  <c r="J22" i="19"/>
  <c r="I22" i="19"/>
  <c r="H22" i="19"/>
  <c r="AI21" i="19"/>
  <c r="AH21" i="19"/>
  <c r="AG21" i="19"/>
  <c r="AF21" i="19"/>
  <c r="AE21" i="19"/>
  <c r="AD21" i="19"/>
  <c r="W21" i="19"/>
  <c r="V21" i="19"/>
  <c r="U21" i="19"/>
  <c r="T21" i="19"/>
  <c r="S21" i="19"/>
  <c r="R21" i="19"/>
  <c r="Q21" i="19"/>
  <c r="P21" i="19"/>
  <c r="O21" i="19"/>
  <c r="N21" i="19"/>
  <c r="L21" i="19"/>
  <c r="K21" i="19"/>
  <c r="J21" i="19"/>
  <c r="I21" i="19"/>
  <c r="H21" i="19"/>
  <c r="G21" i="19"/>
  <c r="F21" i="19"/>
  <c r="E21" i="19"/>
  <c r="D21" i="19"/>
  <c r="C21" i="19"/>
  <c r="AI20" i="19"/>
  <c r="AH20" i="19"/>
  <c r="AG20" i="19"/>
  <c r="AF20" i="19"/>
  <c r="AE20" i="19"/>
  <c r="AD20" i="19"/>
  <c r="X20" i="19"/>
  <c r="W20" i="19"/>
  <c r="V20" i="19"/>
  <c r="U20" i="19"/>
  <c r="T20" i="19"/>
  <c r="S20" i="19"/>
  <c r="M20" i="19"/>
  <c r="L20" i="19"/>
  <c r="K20" i="19"/>
  <c r="J20" i="19"/>
  <c r="I20" i="19"/>
  <c r="H20" i="19"/>
  <c r="AI19" i="19"/>
  <c r="AH19" i="19"/>
  <c r="AG19" i="19"/>
  <c r="AF19" i="19"/>
  <c r="AE19" i="19"/>
  <c r="AD19" i="19"/>
  <c r="W19" i="19"/>
  <c r="V19" i="19"/>
  <c r="U19" i="19"/>
  <c r="T19" i="19"/>
  <c r="S19" i="19"/>
  <c r="L19" i="19"/>
  <c r="K19" i="19"/>
  <c r="J19" i="19"/>
  <c r="I19" i="19"/>
  <c r="H19" i="19"/>
  <c r="AI18" i="19"/>
  <c r="AH18" i="19"/>
  <c r="AG18" i="19"/>
  <c r="AF18" i="19"/>
  <c r="AE18" i="19"/>
  <c r="AD18" i="19"/>
  <c r="X18" i="19"/>
  <c r="W18" i="19"/>
  <c r="V18" i="19"/>
  <c r="U18" i="19"/>
  <c r="T18" i="19"/>
  <c r="S18" i="19"/>
  <c r="L18" i="19"/>
  <c r="K18" i="19"/>
  <c r="J18" i="19"/>
  <c r="I18" i="19"/>
  <c r="H18" i="19"/>
  <c r="AI17" i="19"/>
  <c r="AH17" i="19"/>
  <c r="AG17" i="19"/>
  <c r="AF17" i="19"/>
  <c r="AE17" i="19"/>
  <c r="AD17" i="19"/>
  <c r="W17" i="19"/>
  <c r="V17" i="19"/>
  <c r="U17" i="19"/>
  <c r="T17" i="19"/>
  <c r="S17" i="19"/>
  <c r="R17" i="19"/>
  <c r="Q17" i="19"/>
  <c r="P17" i="19"/>
  <c r="O17" i="19"/>
  <c r="N17" i="19"/>
  <c r="L17" i="19"/>
  <c r="K17" i="19"/>
  <c r="J17" i="19"/>
  <c r="I17" i="19"/>
  <c r="H17" i="19"/>
  <c r="G17" i="19"/>
  <c r="F17" i="19"/>
  <c r="E17" i="19"/>
  <c r="D17" i="19"/>
  <c r="C17" i="19"/>
  <c r="AI16" i="19"/>
  <c r="AH16" i="19"/>
  <c r="AG16" i="19"/>
  <c r="AF16" i="19"/>
  <c r="AE16" i="19"/>
  <c r="AD16" i="19"/>
  <c r="X16" i="19"/>
  <c r="W16" i="19"/>
  <c r="V16" i="19"/>
  <c r="U16" i="19"/>
  <c r="T16" i="19"/>
  <c r="S16" i="19"/>
  <c r="M16" i="19"/>
  <c r="L16" i="19"/>
  <c r="K16" i="19"/>
  <c r="J16" i="19"/>
  <c r="I16" i="19"/>
  <c r="H16" i="19"/>
  <c r="AI15" i="19"/>
  <c r="AH15" i="19"/>
  <c r="AG15" i="19"/>
  <c r="AF15" i="19"/>
  <c r="AE15" i="19"/>
  <c r="AD15" i="19"/>
  <c r="W15" i="19"/>
  <c r="V15" i="19"/>
  <c r="U15" i="19"/>
  <c r="T15" i="19"/>
  <c r="S15" i="19"/>
  <c r="L15" i="19"/>
  <c r="K15" i="19"/>
  <c r="J15" i="19"/>
  <c r="I15" i="19"/>
  <c r="H15" i="19"/>
  <c r="AI14" i="19"/>
  <c r="AH14" i="19"/>
  <c r="AG14" i="19"/>
  <c r="AF14" i="19"/>
  <c r="AE14" i="19"/>
  <c r="AD14" i="19"/>
  <c r="X14" i="19"/>
  <c r="W14" i="19"/>
  <c r="V14" i="19"/>
  <c r="U14" i="19"/>
  <c r="T14" i="19"/>
  <c r="S14" i="19"/>
  <c r="M14" i="19"/>
  <c r="L14" i="19"/>
  <c r="K14" i="19"/>
  <c r="J14" i="19"/>
  <c r="I14" i="19"/>
  <c r="H14" i="19"/>
  <c r="AI13" i="19"/>
  <c r="AH13" i="19"/>
  <c r="AG13" i="19"/>
  <c r="AF13" i="19"/>
  <c r="AE13" i="19"/>
  <c r="AD13" i="19"/>
  <c r="W13" i="19"/>
  <c r="V13" i="19"/>
  <c r="U13" i="19"/>
  <c r="T13" i="19"/>
  <c r="S13" i="19"/>
  <c r="R13" i="19"/>
  <c r="Q13" i="19"/>
  <c r="P13" i="19"/>
  <c r="O13" i="19"/>
  <c r="N13" i="19"/>
  <c r="L13" i="19"/>
  <c r="K13" i="19"/>
  <c r="J13" i="19"/>
  <c r="I13" i="19"/>
  <c r="H13" i="19"/>
  <c r="G13" i="19"/>
  <c r="F13" i="19"/>
  <c r="E13" i="19"/>
  <c r="D13" i="19"/>
  <c r="C13" i="19"/>
  <c r="AI12" i="19"/>
  <c r="AH12" i="19"/>
  <c r="AG12" i="19"/>
  <c r="AF12" i="19"/>
  <c r="AE12" i="19"/>
  <c r="AD12" i="19"/>
  <c r="X12" i="19"/>
  <c r="W12" i="19"/>
  <c r="V12" i="19"/>
  <c r="U12" i="19"/>
  <c r="T12" i="19"/>
  <c r="S12" i="19"/>
  <c r="M12" i="19"/>
  <c r="L12" i="19"/>
  <c r="K12" i="19"/>
  <c r="J12" i="19"/>
  <c r="I12" i="19"/>
  <c r="H12" i="19"/>
  <c r="AI11" i="19"/>
  <c r="AH11" i="19"/>
  <c r="AG11" i="19"/>
  <c r="AF11" i="19"/>
  <c r="AE11" i="19"/>
  <c r="AD11" i="19"/>
  <c r="AC11" i="19"/>
  <c r="AB11" i="19"/>
  <c r="AA11" i="19"/>
  <c r="Z11" i="19"/>
  <c r="Y11" i="19"/>
  <c r="W11" i="19"/>
  <c r="V11" i="19"/>
  <c r="U11" i="19"/>
  <c r="T11" i="19"/>
  <c r="S11" i="19"/>
  <c r="R11" i="19"/>
  <c r="Q11" i="19"/>
  <c r="P11" i="19"/>
  <c r="O11" i="19"/>
  <c r="N11" i="19"/>
  <c r="L11" i="19"/>
  <c r="K11" i="19"/>
  <c r="J11" i="19"/>
  <c r="I11" i="19"/>
  <c r="H11" i="19"/>
  <c r="G11" i="19"/>
  <c r="F11" i="19"/>
  <c r="E11" i="19"/>
  <c r="D11" i="19"/>
  <c r="C11" i="19"/>
  <c r="AI10" i="19"/>
  <c r="AH10" i="19"/>
  <c r="AG10" i="19"/>
  <c r="AF10" i="19"/>
  <c r="AE10" i="19"/>
  <c r="AD10" i="19"/>
  <c r="X10" i="19"/>
  <c r="W10" i="19"/>
  <c r="V10" i="19"/>
  <c r="U10" i="19"/>
  <c r="T10" i="19"/>
  <c r="S10" i="19"/>
  <c r="M10" i="19"/>
  <c r="L10" i="19"/>
  <c r="K10" i="19"/>
  <c r="J10" i="19"/>
  <c r="I10" i="19"/>
  <c r="H10" i="19"/>
  <c r="AI9" i="19"/>
  <c r="AH9" i="19"/>
  <c r="AG9" i="19"/>
  <c r="AF9" i="19"/>
  <c r="AE9" i="19"/>
  <c r="AD9" i="19"/>
  <c r="X9" i="19"/>
  <c r="W9" i="19"/>
  <c r="V9" i="19"/>
  <c r="U9" i="19"/>
  <c r="T9" i="19"/>
  <c r="S9" i="19"/>
  <c r="L9" i="19"/>
  <c r="K9" i="19"/>
  <c r="J9" i="19"/>
  <c r="I9" i="19"/>
  <c r="H9" i="19"/>
  <c r="AI8" i="19"/>
  <c r="AH8" i="19"/>
  <c r="AG8" i="19"/>
  <c r="AF8" i="19"/>
  <c r="AE8" i="19"/>
  <c r="AD8" i="19"/>
  <c r="X8" i="19"/>
  <c r="W8" i="19"/>
  <c r="V8" i="19"/>
  <c r="U8" i="19"/>
  <c r="T8" i="19"/>
  <c r="S8" i="19"/>
  <c r="M8" i="19"/>
  <c r="L8" i="19"/>
  <c r="K8" i="19"/>
  <c r="J8" i="19"/>
  <c r="I8" i="19"/>
  <c r="H8" i="19"/>
  <c r="AI7" i="19"/>
  <c r="AH7" i="19"/>
  <c r="AG7" i="19"/>
  <c r="AF7" i="19"/>
  <c r="AE7" i="19"/>
  <c r="AD7" i="19"/>
  <c r="X7" i="19"/>
  <c r="W7" i="19"/>
  <c r="V7" i="19"/>
  <c r="U7" i="19"/>
  <c r="T7" i="19"/>
  <c r="S7" i="19"/>
  <c r="M7" i="19"/>
  <c r="L7" i="19"/>
  <c r="K7" i="19"/>
  <c r="J7" i="19"/>
  <c r="I7" i="19"/>
  <c r="H7" i="19"/>
  <c r="AI6" i="19"/>
  <c r="AH6" i="19"/>
  <c r="AG6" i="19"/>
  <c r="AF6" i="19"/>
  <c r="AE6" i="19"/>
  <c r="AD6" i="19"/>
  <c r="X6" i="19"/>
  <c r="W6" i="19"/>
  <c r="V6" i="19"/>
  <c r="U6" i="19"/>
  <c r="T6" i="19"/>
  <c r="S6" i="19"/>
  <c r="M6" i="19"/>
  <c r="L6" i="19"/>
  <c r="K6" i="19"/>
  <c r="J6" i="19"/>
  <c r="I6" i="19"/>
  <c r="H6" i="19"/>
  <c r="AI5" i="19"/>
  <c r="AH5" i="19"/>
  <c r="AG5" i="19"/>
  <c r="AF5" i="19"/>
  <c r="AE5" i="19"/>
  <c r="AD5" i="19"/>
  <c r="W5" i="19"/>
  <c r="V5" i="19"/>
  <c r="U5" i="19"/>
  <c r="T5" i="19"/>
  <c r="S5" i="19"/>
  <c r="L5" i="19"/>
  <c r="K5" i="19"/>
  <c r="J5" i="19"/>
  <c r="I5" i="19"/>
  <c r="H5" i="19"/>
  <c r="X41" i="18"/>
  <c r="BE40" i="18"/>
  <c r="BD40" i="18"/>
  <c r="BC40" i="18"/>
  <c r="BB40" i="18"/>
  <c r="BA40" i="18"/>
  <c r="AZ40" i="18"/>
  <c r="AS40" i="18"/>
  <c r="AR40" i="18"/>
  <c r="AQ40" i="18"/>
  <c r="AP40" i="18"/>
  <c r="AO40" i="18"/>
  <c r="AI40" i="18"/>
  <c r="AH40" i="18"/>
  <c r="AG40" i="18"/>
  <c r="AF40" i="18"/>
  <c r="AE40" i="18"/>
  <c r="AD40" i="18"/>
  <c r="X40" i="18"/>
  <c r="W40" i="18"/>
  <c r="V40" i="18"/>
  <c r="U40" i="18"/>
  <c r="T40" i="18"/>
  <c r="S40" i="18"/>
  <c r="M40" i="18"/>
  <c r="L40" i="18"/>
  <c r="K40" i="18"/>
  <c r="J40" i="18"/>
  <c r="I40" i="18"/>
  <c r="H40" i="18"/>
  <c r="BE39" i="18"/>
  <c r="BD39" i="18"/>
  <c r="BC39" i="18"/>
  <c r="BB39" i="18"/>
  <c r="BA39" i="18"/>
  <c r="AZ39" i="18"/>
  <c r="AS39" i="18"/>
  <c r="AR39" i="18"/>
  <c r="AQ39" i="18"/>
  <c r="AP39" i="18"/>
  <c r="AO39" i="18"/>
  <c r="AI39" i="18"/>
  <c r="AH39" i="18"/>
  <c r="AG39" i="18"/>
  <c r="AF39" i="18"/>
  <c r="AE39" i="18"/>
  <c r="AD39" i="18"/>
  <c r="W39" i="18"/>
  <c r="V39" i="18"/>
  <c r="U39" i="18"/>
  <c r="T39" i="18"/>
  <c r="S39" i="18"/>
  <c r="L39" i="18"/>
  <c r="K39" i="18"/>
  <c r="J39" i="18"/>
  <c r="I39" i="18"/>
  <c r="H39" i="18"/>
  <c r="BE38" i="18"/>
  <c r="BD38" i="18"/>
  <c r="BC38" i="18"/>
  <c r="BB38" i="18"/>
  <c r="BA38" i="18"/>
  <c r="AZ38" i="18"/>
  <c r="AT38" i="18"/>
  <c r="AS38" i="18"/>
  <c r="AR38" i="18"/>
  <c r="AQ38" i="18"/>
  <c r="AP38" i="18"/>
  <c r="AO38" i="18"/>
  <c r="AI38" i="18"/>
  <c r="AH38" i="18"/>
  <c r="AG38" i="18"/>
  <c r="AF38" i="18"/>
  <c r="AE38" i="18"/>
  <c r="AD38" i="18"/>
  <c r="X38" i="18"/>
  <c r="W38" i="18"/>
  <c r="V38" i="18"/>
  <c r="U38" i="18"/>
  <c r="T38" i="18"/>
  <c r="S38" i="18"/>
  <c r="M38" i="18"/>
  <c r="L38" i="18"/>
  <c r="K38" i="18"/>
  <c r="J38" i="18"/>
  <c r="I38" i="18"/>
  <c r="H38" i="18"/>
  <c r="BE37" i="18"/>
  <c r="BD37" i="18"/>
  <c r="BC37" i="18"/>
  <c r="BB37" i="18"/>
  <c r="BA37" i="18"/>
  <c r="AZ37" i="18"/>
  <c r="AT37" i="18"/>
  <c r="AS37" i="18"/>
  <c r="AR37" i="18"/>
  <c r="AQ37" i="18"/>
  <c r="AP37" i="18"/>
  <c r="AO37" i="18"/>
  <c r="AH37" i="18"/>
  <c r="AG37" i="18"/>
  <c r="AF37" i="18"/>
  <c r="AE37" i="18"/>
  <c r="AD37" i="18"/>
  <c r="W37" i="18"/>
  <c r="V37" i="18"/>
  <c r="U37" i="18"/>
  <c r="T37" i="18"/>
  <c r="S37" i="18"/>
  <c r="M37" i="18"/>
  <c r="L37" i="18"/>
  <c r="K37" i="18"/>
  <c r="J37" i="18"/>
  <c r="I37" i="18"/>
  <c r="H37" i="18"/>
  <c r="BE36" i="18"/>
  <c r="BD36" i="18"/>
  <c r="BC36" i="18"/>
  <c r="BB36" i="18"/>
  <c r="BA36" i="18"/>
  <c r="AZ36" i="18"/>
  <c r="AS36" i="18"/>
  <c r="AR36" i="18"/>
  <c r="AQ36" i="18"/>
  <c r="AP36" i="18"/>
  <c r="AO36" i="18"/>
  <c r="AI36" i="18"/>
  <c r="AH36" i="18"/>
  <c r="AG36" i="18"/>
  <c r="AF36" i="18"/>
  <c r="AE36" i="18"/>
  <c r="AD36" i="18"/>
  <c r="X36" i="18"/>
  <c r="W36" i="18"/>
  <c r="V36" i="18"/>
  <c r="U36" i="18"/>
  <c r="T36" i="18"/>
  <c r="S36" i="18"/>
  <c r="L36" i="18"/>
  <c r="K36" i="18"/>
  <c r="J36" i="18"/>
  <c r="I36" i="18"/>
  <c r="H36" i="18"/>
  <c r="BE35" i="18"/>
  <c r="BD35" i="18"/>
  <c r="BC35" i="18"/>
  <c r="BB35" i="18"/>
  <c r="BA35" i="18"/>
  <c r="AZ35" i="18"/>
  <c r="AY35" i="18"/>
  <c r="AX35" i="18"/>
  <c r="AW35" i="18"/>
  <c r="AV35" i="18"/>
  <c r="AU35" i="18"/>
  <c r="AS35" i="18"/>
  <c r="AR35" i="18"/>
  <c r="AQ35" i="18"/>
  <c r="AP35" i="18"/>
  <c r="AO35" i="18"/>
  <c r="AN35" i="18"/>
  <c r="AM35" i="18"/>
  <c r="AL35" i="18"/>
  <c r="AK35" i="18"/>
  <c r="AJ35" i="18"/>
  <c r="AH35" i="18"/>
  <c r="AG35" i="18"/>
  <c r="AF35" i="18"/>
  <c r="AE35" i="18"/>
  <c r="AD35" i="18"/>
  <c r="AC35" i="18"/>
  <c r="AB35" i="18"/>
  <c r="AA35" i="18"/>
  <c r="Z35" i="18"/>
  <c r="Y35" i="18"/>
  <c r="W35" i="18"/>
  <c r="V35" i="18"/>
  <c r="U35" i="18"/>
  <c r="T35" i="18"/>
  <c r="S35" i="18"/>
  <c r="R35" i="18"/>
  <c r="Q35" i="18"/>
  <c r="P35" i="18"/>
  <c r="O35" i="18"/>
  <c r="N35" i="18"/>
  <c r="L35" i="18"/>
  <c r="K35" i="18"/>
  <c r="J35" i="18"/>
  <c r="I35" i="18"/>
  <c r="H35" i="18"/>
  <c r="G35" i="18"/>
  <c r="F35" i="18"/>
  <c r="E35" i="18"/>
  <c r="D35" i="18"/>
  <c r="C35" i="18"/>
  <c r="BE34" i="18"/>
  <c r="BD34" i="18"/>
  <c r="BC34" i="18"/>
  <c r="BB34" i="18"/>
  <c r="BA34" i="18"/>
  <c r="AZ34" i="18"/>
  <c r="AT34" i="18"/>
  <c r="AS34" i="18"/>
  <c r="AR34" i="18"/>
  <c r="AQ34" i="18"/>
  <c r="AP34" i="18"/>
  <c r="AO34" i="18"/>
  <c r="AI34" i="18"/>
  <c r="AH34" i="18"/>
  <c r="AG34" i="18"/>
  <c r="AF34" i="18"/>
  <c r="AE34" i="18"/>
  <c r="AD34" i="18"/>
  <c r="X34" i="18"/>
  <c r="W34" i="18"/>
  <c r="V34" i="18"/>
  <c r="U34" i="18"/>
  <c r="T34" i="18"/>
  <c r="S34" i="18"/>
  <c r="M34" i="18"/>
  <c r="L34" i="18"/>
  <c r="K34" i="18"/>
  <c r="J34" i="18"/>
  <c r="I34" i="18"/>
  <c r="H34" i="18"/>
  <c r="BE33" i="18"/>
  <c r="BD33" i="18"/>
  <c r="BC33" i="18"/>
  <c r="BB33" i="18"/>
  <c r="BA33" i="18"/>
  <c r="AZ33" i="18"/>
  <c r="AT33" i="18"/>
  <c r="AS33" i="18"/>
  <c r="AR33" i="18"/>
  <c r="AQ33" i="18"/>
  <c r="AP33" i="18"/>
  <c r="AO33" i="18"/>
  <c r="AI33" i="18"/>
  <c r="AH33" i="18"/>
  <c r="AG33" i="18"/>
  <c r="AF33" i="18"/>
  <c r="AE33" i="18"/>
  <c r="AD33" i="18"/>
  <c r="X33" i="18"/>
  <c r="W33" i="18"/>
  <c r="V33" i="18"/>
  <c r="U33" i="18"/>
  <c r="T33" i="18"/>
  <c r="S33" i="18"/>
  <c r="M33" i="18"/>
  <c r="L33" i="18"/>
  <c r="K33" i="18"/>
  <c r="J33" i="18"/>
  <c r="I33" i="18"/>
  <c r="H33" i="18"/>
  <c r="BE32" i="18"/>
  <c r="BD32" i="18"/>
  <c r="BC32" i="18"/>
  <c r="BB32" i="18"/>
  <c r="BA32" i="18"/>
  <c r="AZ32" i="18"/>
  <c r="AT32" i="18"/>
  <c r="AS32" i="18"/>
  <c r="AR32" i="18"/>
  <c r="AQ32" i="18"/>
  <c r="AP32" i="18"/>
  <c r="AO32" i="18"/>
  <c r="AI32" i="18"/>
  <c r="AH32" i="18"/>
  <c r="AG32" i="18"/>
  <c r="AF32" i="18"/>
  <c r="AE32" i="18"/>
  <c r="AD32" i="18"/>
  <c r="W32" i="18"/>
  <c r="V32" i="18"/>
  <c r="U32" i="18"/>
  <c r="T32" i="18"/>
  <c r="S32" i="18"/>
  <c r="M32" i="18"/>
  <c r="L32" i="18"/>
  <c r="K32" i="18"/>
  <c r="J32" i="18"/>
  <c r="I32" i="18"/>
  <c r="H32" i="18"/>
  <c r="BE31" i="18"/>
  <c r="BD31" i="18"/>
  <c r="BC31" i="18"/>
  <c r="BB31" i="18"/>
  <c r="BA31" i="18"/>
  <c r="AZ31" i="18"/>
  <c r="AY31" i="18"/>
  <c r="AX31" i="18"/>
  <c r="AW31" i="18"/>
  <c r="AV31" i="18"/>
  <c r="AU31" i="18"/>
  <c r="AS31" i="18"/>
  <c r="AR31" i="18"/>
  <c r="AQ31" i="18"/>
  <c r="AP31" i="18"/>
  <c r="AO31" i="18"/>
  <c r="AN31" i="18"/>
  <c r="AM31" i="18"/>
  <c r="AL31" i="18"/>
  <c r="AK31" i="18"/>
  <c r="AJ31" i="18"/>
  <c r="AH31" i="18"/>
  <c r="AG31" i="18"/>
  <c r="AF31" i="18"/>
  <c r="AE31" i="18"/>
  <c r="AD31" i="18"/>
  <c r="AC31" i="18"/>
  <c r="AB31" i="18"/>
  <c r="AA31" i="18"/>
  <c r="Z31" i="18"/>
  <c r="Y31" i="18"/>
  <c r="W31" i="18"/>
  <c r="V31" i="18"/>
  <c r="U31" i="18"/>
  <c r="T31" i="18"/>
  <c r="S31" i="18"/>
  <c r="R31" i="18"/>
  <c r="Q31" i="18"/>
  <c r="P31" i="18"/>
  <c r="O31" i="18"/>
  <c r="N31" i="18"/>
  <c r="L31" i="18"/>
  <c r="K31" i="18"/>
  <c r="J31" i="18"/>
  <c r="I31" i="18"/>
  <c r="H31" i="18"/>
  <c r="G31" i="18"/>
  <c r="F31" i="18"/>
  <c r="E31" i="18"/>
  <c r="D31" i="18"/>
  <c r="C31" i="18"/>
  <c r="BE30" i="18"/>
  <c r="BD30" i="18"/>
  <c r="BC30" i="18"/>
  <c r="BB30" i="18"/>
  <c r="BA30" i="18"/>
  <c r="AZ30" i="18"/>
  <c r="AT30" i="18"/>
  <c r="AS30" i="18"/>
  <c r="AR30" i="18"/>
  <c r="AQ30" i="18"/>
  <c r="AP30" i="18"/>
  <c r="AO30" i="18"/>
  <c r="AI30" i="18"/>
  <c r="AH30" i="18"/>
  <c r="AG30" i="18"/>
  <c r="AF30" i="18"/>
  <c r="AE30" i="18"/>
  <c r="AD30" i="18"/>
  <c r="X30" i="18"/>
  <c r="W30" i="18"/>
  <c r="V30" i="18"/>
  <c r="U30" i="18"/>
  <c r="T30" i="18"/>
  <c r="S30" i="18"/>
  <c r="M30" i="18"/>
  <c r="L30" i="18"/>
  <c r="K30" i="18"/>
  <c r="J30" i="18"/>
  <c r="I30" i="18"/>
  <c r="H30" i="18"/>
  <c r="BE29" i="18"/>
  <c r="BD29" i="18"/>
  <c r="BC29" i="18"/>
  <c r="BB29" i="18"/>
  <c r="BA29" i="18"/>
  <c r="AZ29" i="18"/>
  <c r="AT29" i="18"/>
  <c r="AS29" i="18"/>
  <c r="AR29" i="18"/>
  <c r="AQ29" i="18"/>
  <c r="AP29" i="18"/>
  <c r="AO29" i="18"/>
  <c r="AI29" i="18"/>
  <c r="AH29" i="18"/>
  <c r="AG29" i="18"/>
  <c r="AF29" i="18"/>
  <c r="AE29" i="18"/>
  <c r="AD29" i="18"/>
  <c r="W29" i="18"/>
  <c r="V29" i="18"/>
  <c r="U29" i="18"/>
  <c r="T29" i="18"/>
  <c r="S29" i="18"/>
  <c r="M29" i="18"/>
  <c r="L29" i="18"/>
  <c r="K29" i="18"/>
  <c r="J29" i="18"/>
  <c r="I29" i="18"/>
  <c r="H29" i="18"/>
  <c r="BE28" i="18"/>
  <c r="BD28" i="18"/>
  <c r="BC28" i="18"/>
  <c r="BB28" i="18"/>
  <c r="BA28" i="18"/>
  <c r="AZ28" i="18"/>
  <c r="AS28" i="18"/>
  <c r="AR28" i="18"/>
  <c r="AQ28" i="18"/>
  <c r="AP28" i="18"/>
  <c r="AO28" i="18"/>
  <c r="AI28" i="18"/>
  <c r="AH28" i="18"/>
  <c r="AG28" i="18"/>
  <c r="AF28" i="18"/>
  <c r="AE28" i="18"/>
  <c r="AD28" i="18"/>
  <c r="X28" i="18"/>
  <c r="W28" i="18"/>
  <c r="V28" i="18"/>
  <c r="U28" i="18"/>
  <c r="T28" i="18"/>
  <c r="S28" i="18"/>
  <c r="L28" i="18"/>
  <c r="K28" i="18"/>
  <c r="J28" i="18"/>
  <c r="I28" i="18"/>
  <c r="H28" i="18"/>
  <c r="BE27" i="18"/>
  <c r="BD27" i="18"/>
  <c r="BC27" i="18"/>
  <c r="BB27" i="18"/>
  <c r="BA27" i="18"/>
  <c r="AZ27" i="18"/>
  <c r="AT27" i="18"/>
  <c r="AS27" i="18"/>
  <c r="AR27" i="18"/>
  <c r="AQ27" i="18"/>
  <c r="AP27" i="18"/>
  <c r="AO27" i="18"/>
  <c r="AI27" i="18"/>
  <c r="AH27" i="18"/>
  <c r="AG27" i="18"/>
  <c r="AF27" i="18"/>
  <c r="AE27" i="18"/>
  <c r="AD27" i="18"/>
  <c r="X27" i="18"/>
  <c r="W27" i="18"/>
  <c r="V27" i="18"/>
  <c r="U27" i="18"/>
  <c r="T27" i="18"/>
  <c r="S27" i="18"/>
  <c r="M27" i="18"/>
  <c r="L27" i="18"/>
  <c r="K27" i="18"/>
  <c r="J27" i="18"/>
  <c r="I27" i="18"/>
  <c r="H27" i="18"/>
  <c r="BE26" i="18"/>
  <c r="BD26" i="18"/>
  <c r="BC26" i="18"/>
  <c r="BB26" i="18"/>
  <c r="BA26" i="18"/>
  <c r="AZ26" i="18"/>
  <c r="AY26" i="18"/>
  <c r="AX26" i="18"/>
  <c r="AW26" i="18"/>
  <c r="AV26" i="18"/>
  <c r="AU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W26" i="18"/>
  <c r="V26" i="18"/>
  <c r="U26" i="18"/>
  <c r="T26" i="18"/>
  <c r="S26" i="18"/>
  <c r="R26" i="18"/>
  <c r="Q26" i="18"/>
  <c r="P26" i="18"/>
  <c r="O26" i="18"/>
  <c r="N26" i="18"/>
  <c r="L26" i="18"/>
  <c r="K26" i="18"/>
  <c r="J26" i="18"/>
  <c r="I26" i="18"/>
  <c r="H26" i="18"/>
  <c r="G26" i="18"/>
  <c r="F26" i="18"/>
  <c r="E26" i="18"/>
  <c r="D26" i="18"/>
  <c r="C26" i="18"/>
  <c r="BE25" i="18"/>
  <c r="BD25" i="18"/>
  <c r="BC25" i="18"/>
  <c r="BB25" i="18"/>
  <c r="BA25" i="18"/>
  <c r="AZ25" i="18"/>
  <c r="AT25" i="18"/>
  <c r="AS25" i="18"/>
  <c r="AR25" i="18"/>
  <c r="AQ25" i="18"/>
  <c r="AP25" i="18"/>
  <c r="AO25" i="18"/>
  <c r="AI25" i="18"/>
  <c r="AH25" i="18"/>
  <c r="AG25" i="18"/>
  <c r="AF25" i="18"/>
  <c r="AE25" i="18"/>
  <c r="AD25" i="18"/>
  <c r="X25" i="18"/>
  <c r="W25" i="18"/>
  <c r="V25" i="18"/>
  <c r="U25" i="18"/>
  <c r="T25" i="18"/>
  <c r="S25" i="18"/>
  <c r="M25" i="18"/>
  <c r="L25" i="18"/>
  <c r="K25" i="18"/>
  <c r="J25" i="18"/>
  <c r="I25" i="18"/>
  <c r="H25" i="18"/>
  <c r="BE24" i="18"/>
  <c r="BD24" i="18"/>
  <c r="BC24" i="18"/>
  <c r="BB24" i="18"/>
  <c r="BA24" i="18"/>
  <c r="AZ24" i="18"/>
  <c r="AT24" i="18"/>
  <c r="AS24" i="18"/>
  <c r="AR24" i="18"/>
  <c r="AQ24" i="18"/>
  <c r="AP24" i="18"/>
  <c r="AO24" i="18"/>
  <c r="AI24" i="18"/>
  <c r="AH24" i="18"/>
  <c r="AG24" i="18"/>
  <c r="AF24" i="18"/>
  <c r="AE24" i="18"/>
  <c r="AD24" i="18"/>
  <c r="W24" i="18"/>
  <c r="V24" i="18"/>
  <c r="U24" i="18"/>
  <c r="T24" i="18"/>
  <c r="S24" i="18"/>
  <c r="M24" i="18"/>
  <c r="L24" i="18"/>
  <c r="K24" i="18"/>
  <c r="J24" i="18"/>
  <c r="I24" i="18"/>
  <c r="H24" i="18"/>
  <c r="BE23" i="18"/>
  <c r="BD23" i="18"/>
  <c r="BC23" i="18"/>
  <c r="BB23" i="18"/>
  <c r="BA23" i="18"/>
  <c r="AZ23" i="18"/>
  <c r="AT23" i="18"/>
  <c r="AS23" i="18"/>
  <c r="AR23" i="18"/>
  <c r="AQ23" i="18"/>
  <c r="AP23" i="18"/>
  <c r="AO23" i="18"/>
  <c r="AH23" i="18"/>
  <c r="AG23" i="18"/>
  <c r="AF23" i="18"/>
  <c r="AE23" i="18"/>
  <c r="AD23" i="18"/>
  <c r="W23" i="18"/>
  <c r="V23" i="18"/>
  <c r="U23" i="18"/>
  <c r="T23" i="18"/>
  <c r="S23" i="18"/>
  <c r="M23" i="18"/>
  <c r="L23" i="18"/>
  <c r="K23" i="18"/>
  <c r="J23" i="18"/>
  <c r="I23" i="18"/>
  <c r="H23" i="18"/>
  <c r="BE22" i="18"/>
  <c r="BD22" i="18"/>
  <c r="BC22" i="18"/>
  <c r="BB22" i="18"/>
  <c r="BA22" i="18"/>
  <c r="AZ22" i="18"/>
  <c r="AT22" i="18"/>
  <c r="AS22" i="18"/>
  <c r="AR22" i="18"/>
  <c r="AQ22" i="18"/>
  <c r="AP22" i="18"/>
  <c r="AO22" i="18"/>
  <c r="AI22" i="18"/>
  <c r="AH22" i="18"/>
  <c r="AG22" i="18"/>
  <c r="AF22" i="18"/>
  <c r="AE22" i="18"/>
  <c r="AD22" i="18"/>
  <c r="X22" i="18"/>
  <c r="W22" i="18"/>
  <c r="V22" i="18"/>
  <c r="U22" i="18"/>
  <c r="T22" i="18"/>
  <c r="S22" i="18"/>
  <c r="M22" i="18"/>
  <c r="L22" i="18"/>
  <c r="K22" i="18"/>
  <c r="J22" i="18"/>
  <c r="I22" i="18"/>
  <c r="H22" i="18"/>
  <c r="BE21" i="18"/>
  <c r="BD21" i="18"/>
  <c r="BC21" i="18"/>
  <c r="BB21" i="18"/>
  <c r="BA21" i="18"/>
  <c r="AZ21" i="18"/>
  <c r="AY21" i="18"/>
  <c r="AX21" i="18"/>
  <c r="AW21" i="18"/>
  <c r="AV21" i="18"/>
  <c r="AU21" i="18"/>
  <c r="AS21" i="18"/>
  <c r="AR21" i="18"/>
  <c r="AQ21" i="18"/>
  <c r="AP21" i="18"/>
  <c r="AO21" i="18"/>
  <c r="AN21" i="18"/>
  <c r="AM21" i="18"/>
  <c r="AL21" i="18"/>
  <c r="AK21" i="18"/>
  <c r="AJ21" i="18"/>
  <c r="AH21" i="18"/>
  <c r="AG21" i="18"/>
  <c r="AF21" i="18"/>
  <c r="AE21" i="18"/>
  <c r="AD21" i="18"/>
  <c r="AC21" i="18"/>
  <c r="AB21" i="18"/>
  <c r="AA21" i="18"/>
  <c r="Z21" i="18"/>
  <c r="Y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E20" i="18"/>
  <c r="BD20" i="18"/>
  <c r="BC20" i="18"/>
  <c r="BB20" i="18"/>
  <c r="BA20" i="18"/>
  <c r="AZ20" i="18"/>
  <c r="AT20" i="18"/>
  <c r="AS20" i="18"/>
  <c r="AR20" i="18"/>
  <c r="AQ20" i="18"/>
  <c r="AP20" i="18"/>
  <c r="AO20" i="18"/>
  <c r="AI20" i="18"/>
  <c r="AH20" i="18"/>
  <c r="AG20" i="18"/>
  <c r="AF20" i="18"/>
  <c r="AE20" i="18"/>
  <c r="AD20" i="18"/>
  <c r="X20" i="18"/>
  <c r="W20" i="18"/>
  <c r="V20" i="18"/>
  <c r="U20" i="18"/>
  <c r="T20" i="18"/>
  <c r="S20" i="18"/>
  <c r="M20" i="18"/>
  <c r="L20" i="18"/>
  <c r="K20" i="18"/>
  <c r="J20" i="18"/>
  <c r="I20" i="18"/>
  <c r="H20" i="18"/>
  <c r="BE19" i="18"/>
  <c r="BD19" i="18"/>
  <c r="BC19" i="18"/>
  <c r="BB19" i="18"/>
  <c r="BA19" i="18"/>
  <c r="AZ19" i="18"/>
  <c r="AT19" i="18"/>
  <c r="AS19" i="18"/>
  <c r="AR19" i="18"/>
  <c r="AQ19" i="18"/>
  <c r="AP19" i="18"/>
  <c r="AO19" i="18"/>
  <c r="AI19" i="18"/>
  <c r="AH19" i="18"/>
  <c r="AG19" i="18"/>
  <c r="AF19" i="18"/>
  <c r="AE19" i="18"/>
  <c r="AD19" i="18"/>
  <c r="X19" i="18"/>
  <c r="W19" i="18"/>
  <c r="V19" i="18"/>
  <c r="U19" i="18"/>
  <c r="T19" i="18"/>
  <c r="S19" i="18"/>
  <c r="L19" i="18"/>
  <c r="K19" i="18"/>
  <c r="J19" i="18"/>
  <c r="I19" i="18"/>
  <c r="H19" i="18"/>
  <c r="BE18" i="18"/>
  <c r="BD18" i="18"/>
  <c r="BC18" i="18"/>
  <c r="BB18" i="18"/>
  <c r="BA18" i="18"/>
  <c r="AZ18" i="18"/>
  <c r="AT18" i="18"/>
  <c r="AS18" i="18"/>
  <c r="AR18" i="18"/>
  <c r="AQ18" i="18"/>
  <c r="AP18" i="18"/>
  <c r="AO18" i="18"/>
  <c r="AH18" i="18"/>
  <c r="AG18" i="18"/>
  <c r="AF18" i="18"/>
  <c r="AE18" i="18"/>
  <c r="AD18" i="18"/>
  <c r="W18" i="18"/>
  <c r="V18" i="18"/>
  <c r="U18" i="18"/>
  <c r="T18" i="18"/>
  <c r="S18" i="18"/>
  <c r="M18" i="18"/>
  <c r="L18" i="18"/>
  <c r="K18" i="18"/>
  <c r="J18" i="18"/>
  <c r="I18" i="18"/>
  <c r="H18" i="18"/>
  <c r="BE17" i="18"/>
  <c r="BD17" i="18"/>
  <c r="BC17" i="18"/>
  <c r="BB17" i="18"/>
  <c r="BA17" i="18"/>
  <c r="AZ17" i="18"/>
  <c r="AY17" i="18"/>
  <c r="AX17" i="18"/>
  <c r="AW17" i="18"/>
  <c r="AV17" i="18"/>
  <c r="AU17" i="18"/>
  <c r="AS17" i="18"/>
  <c r="AR17" i="18"/>
  <c r="AQ17" i="18"/>
  <c r="AP17" i="18"/>
  <c r="AO17" i="18"/>
  <c r="AN17" i="18"/>
  <c r="AM17" i="18"/>
  <c r="AL17" i="18"/>
  <c r="AK17" i="18"/>
  <c r="AJ17" i="18"/>
  <c r="AH17" i="18"/>
  <c r="AG17" i="18"/>
  <c r="AF17" i="18"/>
  <c r="AE17" i="18"/>
  <c r="AD17" i="18"/>
  <c r="AC17" i="18"/>
  <c r="AB17" i="18"/>
  <c r="AA17" i="18"/>
  <c r="Z17" i="18"/>
  <c r="Y17" i="18"/>
  <c r="W17" i="18"/>
  <c r="V17" i="18"/>
  <c r="U17" i="18"/>
  <c r="T17" i="18"/>
  <c r="S17" i="18"/>
  <c r="R17" i="18"/>
  <c r="Q17" i="18"/>
  <c r="P17" i="18"/>
  <c r="O17" i="18"/>
  <c r="N17" i="18"/>
  <c r="L17" i="18"/>
  <c r="K17" i="18"/>
  <c r="J17" i="18"/>
  <c r="I17" i="18"/>
  <c r="H17" i="18"/>
  <c r="G17" i="18"/>
  <c r="F17" i="18"/>
  <c r="E17" i="18"/>
  <c r="D17" i="18"/>
  <c r="C17" i="18"/>
  <c r="BE16" i="18"/>
  <c r="BD16" i="18"/>
  <c r="BC16" i="18"/>
  <c r="BB16" i="18"/>
  <c r="BA16" i="18"/>
  <c r="AZ16" i="18"/>
  <c r="AT16" i="18"/>
  <c r="AS16" i="18"/>
  <c r="AR16" i="18"/>
  <c r="AQ16" i="18"/>
  <c r="AP16" i="18"/>
  <c r="AO16" i="18"/>
  <c r="AI16" i="18"/>
  <c r="AH16" i="18"/>
  <c r="AG16" i="18"/>
  <c r="AF16" i="18"/>
  <c r="AE16" i="18"/>
  <c r="AD16" i="18"/>
  <c r="X16" i="18"/>
  <c r="W16" i="18"/>
  <c r="V16" i="18"/>
  <c r="U16" i="18"/>
  <c r="T16" i="18"/>
  <c r="S16" i="18"/>
  <c r="M16" i="18"/>
  <c r="L16" i="18"/>
  <c r="K16" i="18"/>
  <c r="J16" i="18"/>
  <c r="I16" i="18"/>
  <c r="H16" i="18"/>
  <c r="BE15" i="18"/>
  <c r="BD15" i="18"/>
  <c r="BC15" i="18"/>
  <c r="BB15" i="18"/>
  <c r="BA15" i="18"/>
  <c r="AZ15" i="18"/>
  <c r="AT15" i="18"/>
  <c r="AS15" i="18"/>
  <c r="AR15" i="18"/>
  <c r="AQ15" i="18"/>
  <c r="AP15" i="18"/>
  <c r="AO15" i="18"/>
  <c r="AI15" i="18"/>
  <c r="AH15" i="18"/>
  <c r="AG15" i="18"/>
  <c r="AF15" i="18"/>
  <c r="AE15" i="18"/>
  <c r="AD15" i="18"/>
  <c r="X15" i="18"/>
  <c r="W15" i="18"/>
  <c r="V15" i="18"/>
  <c r="U15" i="18"/>
  <c r="T15" i="18"/>
  <c r="S15" i="18"/>
  <c r="L15" i="18"/>
  <c r="K15" i="18"/>
  <c r="J15" i="18"/>
  <c r="I15" i="18"/>
  <c r="H15" i="18"/>
  <c r="BE14" i="18"/>
  <c r="BD14" i="18"/>
  <c r="BC14" i="18"/>
  <c r="BB14" i="18"/>
  <c r="BA14" i="18"/>
  <c r="AZ14" i="18"/>
  <c r="AT14" i="18"/>
  <c r="AS14" i="18"/>
  <c r="AR14" i="18"/>
  <c r="AQ14" i="18"/>
  <c r="AP14" i="18"/>
  <c r="AO14" i="18"/>
  <c r="AI14" i="18"/>
  <c r="AH14" i="18"/>
  <c r="AG14" i="18"/>
  <c r="AF14" i="18"/>
  <c r="AE14" i="18"/>
  <c r="AD14" i="18"/>
  <c r="X14" i="18"/>
  <c r="W14" i="18"/>
  <c r="V14" i="18"/>
  <c r="U14" i="18"/>
  <c r="T14" i="18"/>
  <c r="S14" i="18"/>
  <c r="M14" i="18"/>
  <c r="L14" i="18"/>
  <c r="K14" i="18"/>
  <c r="J14" i="18"/>
  <c r="I14" i="18"/>
  <c r="H14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L13" i="18"/>
  <c r="K13" i="18"/>
  <c r="J13" i="18"/>
  <c r="I13" i="18"/>
  <c r="H13" i="18"/>
  <c r="G13" i="18"/>
  <c r="F13" i="18"/>
  <c r="E13" i="18"/>
  <c r="D13" i="18"/>
  <c r="C13" i="18"/>
  <c r="BE12" i="18"/>
  <c r="BD12" i="18"/>
  <c r="BC12" i="18"/>
  <c r="BB12" i="18"/>
  <c r="BA12" i="18"/>
  <c r="AZ12" i="18"/>
  <c r="AT12" i="18"/>
  <c r="AS12" i="18"/>
  <c r="AR12" i="18"/>
  <c r="AQ12" i="18"/>
  <c r="AP12" i="18"/>
  <c r="AO12" i="18"/>
  <c r="AI12" i="18"/>
  <c r="AH12" i="18"/>
  <c r="AG12" i="18"/>
  <c r="AF12" i="18"/>
  <c r="AE12" i="18"/>
  <c r="AD12" i="18"/>
  <c r="X12" i="18"/>
  <c r="W12" i="18"/>
  <c r="V12" i="18"/>
  <c r="U12" i="18"/>
  <c r="T12" i="18"/>
  <c r="S12" i="18"/>
  <c r="M12" i="18"/>
  <c r="L12" i="18"/>
  <c r="K12" i="18"/>
  <c r="J12" i="18"/>
  <c r="I12" i="18"/>
  <c r="H12" i="18"/>
  <c r="BE11" i="18"/>
  <c r="BD11" i="18"/>
  <c r="BC11" i="18"/>
  <c r="BB11" i="18"/>
  <c r="BA11" i="18"/>
  <c r="AZ11" i="18"/>
  <c r="AY11" i="18"/>
  <c r="AX11" i="18"/>
  <c r="AW11" i="18"/>
  <c r="AV11" i="18"/>
  <c r="AU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W11" i="18"/>
  <c r="V11" i="18"/>
  <c r="U11" i="18"/>
  <c r="T11" i="18"/>
  <c r="S11" i="18"/>
  <c r="R11" i="18"/>
  <c r="Q11" i="18"/>
  <c r="P11" i="18"/>
  <c r="O11" i="18"/>
  <c r="N11" i="18"/>
  <c r="L11" i="18"/>
  <c r="K11" i="18"/>
  <c r="J11" i="18"/>
  <c r="I11" i="18"/>
  <c r="H11" i="18"/>
  <c r="G11" i="18"/>
  <c r="F11" i="18"/>
  <c r="E11" i="18"/>
  <c r="D11" i="18"/>
  <c r="C11" i="18"/>
  <c r="BE10" i="18"/>
  <c r="BD10" i="18"/>
  <c r="BC10" i="18"/>
  <c r="BB10" i="18"/>
  <c r="BA10" i="18"/>
  <c r="AZ10" i="18"/>
  <c r="AT10" i="18"/>
  <c r="AS10" i="18"/>
  <c r="AR10" i="18"/>
  <c r="AQ10" i="18"/>
  <c r="AP10" i="18"/>
  <c r="AO10" i="18"/>
  <c r="AI10" i="18"/>
  <c r="AH10" i="18"/>
  <c r="AG10" i="18"/>
  <c r="AF10" i="18"/>
  <c r="AE10" i="18"/>
  <c r="AD10" i="18"/>
  <c r="X10" i="18"/>
  <c r="W10" i="18"/>
  <c r="V10" i="18"/>
  <c r="U10" i="18"/>
  <c r="T10" i="18"/>
  <c r="S10" i="18"/>
  <c r="M10" i="18"/>
  <c r="L10" i="18"/>
  <c r="K10" i="18"/>
  <c r="J10" i="18"/>
  <c r="I10" i="18"/>
  <c r="H10" i="18"/>
  <c r="BE9" i="18"/>
  <c r="BD9" i="18"/>
  <c r="BC9" i="18"/>
  <c r="BB9" i="18"/>
  <c r="BA9" i="18"/>
  <c r="AZ9" i="18"/>
  <c r="AS9" i="18"/>
  <c r="AR9" i="18"/>
  <c r="AQ9" i="18"/>
  <c r="AP9" i="18"/>
  <c r="AO9" i="18"/>
  <c r="AH9" i="18"/>
  <c r="AG9" i="18"/>
  <c r="AF9" i="18"/>
  <c r="AE9" i="18"/>
  <c r="AD9" i="18"/>
  <c r="X9" i="18"/>
  <c r="W9" i="18"/>
  <c r="V9" i="18"/>
  <c r="U9" i="18"/>
  <c r="T9" i="18"/>
  <c r="S9" i="18"/>
  <c r="L9" i="18"/>
  <c r="K9" i="18"/>
  <c r="J9" i="18"/>
  <c r="I9" i="18"/>
  <c r="H9" i="18"/>
  <c r="BE8" i="18"/>
  <c r="BD8" i="18"/>
  <c r="BC8" i="18"/>
  <c r="BB8" i="18"/>
  <c r="BA8" i="18"/>
  <c r="AZ8" i="18"/>
  <c r="AT8" i="18"/>
  <c r="AS8" i="18"/>
  <c r="AR8" i="18"/>
  <c r="AQ8" i="18"/>
  <c r="AP8" i="18"/>
  <c r="AO8" i="18"/>
  <c r="AI8" i="18"/>
  <c r="AH8" i="18"/>
  <c r="AG8" i="18"/>
  <c r="AF8" i="18"/>
  <c r="AE8" i="18"/>
  <c r="AD8" i="18"/>
  <c r="X8" i="18"/>
  <c r="W8" i="18"/>
  <c r="V8" i="18"/>
  <c r="U8" i="18"/>
  <c r="T8" i="18"/>
  <c r="S8" i="18"/>
  <c r="M8" i="18"/>
  <c r="L8" i="18"/>
  <c r="K8" i="18"/>
  <c r="J8" i="18"/>
  <c r="I8" i="18"/>
  <c r="H8" i="18"/>
  <c r="BE7" i="18"/>
  <c r="BD7" i="18"/>
  <c r="BC7" i="18"/>
  <c r="BB7" i="18"/>
  <c r="BA7" i="18"/>
  <c r="AZ7" i="18"/>
  <c r="AT7" i="18"/>
  <c r="AS7" i="18"/>
  <c r="AR7" i="18"/>
  <c r="AQ7" i="18"/>
  <c r="AP7" i="18"/>
  <c r="AO7" i="18"/>
  <c r="AI7" i="18"/>
  <c r="AH7" i="18"/>
  <c r="AG7" i="18"/>
  <c r="AF7" i="18"/>
  <c r="AE7" i="18"/>
  <c r="AD7" i="18"/>
  <c r="X7" i="18"/>
  <c r="W7" i="18"/>
  <c r="V7" i="18"/>
  <c r="U7" i="18"/>
  <c r="T7" i="18"/>
  <c r="S7" i="18"/>
  <c r="M7" i="18"/>
  <c r="L7" i="18"/>
  <c r="K7" i="18"/>
  <c r="J7" i="18"/>
  <c r="I7" i="18"/>
  <c r="H7" i="18"/>
  <c r="BE6" i="18"/>
  <c r="BD6" i="18"/>
  <c r="BC6" i="18"/>
  <c r="BB6" i="18"/>
  <c r="BA6" i="18"/>
  <c r="AZ6" i="18"/>
  <c r="AT6" i="18"/>
  <c r="AS6" i="18"/>
  <c r="AR6" i="18"/>
  <c r="AQ6" i="18"/>
  <c r="AP6" i="18"/>
  <c r="AO6" i="18"/>
  <c r="AI6" i="18"/>
  <c r="AH6" i="18"/>
  <c r="AG6" i="18"/>
  <c r="AF6" i="18"/>
  <c r="AE6" i="18"/>
  <c r="AD6" i="18"/>
  <c r="X6" i="18"/>
  <c r="W6" i="18"/>
  <c r="V6" i="18"/>
  <c r="U6" i="18"/>
  <c r="T6" i="18"/>
  <c r="S6" i="18"/>
  <c r="M6" i="18"/>
  <c r="L6" i="18"/>
  <c r="K6" i="18"/>
  <c r="J6" i="18"/>
  <c r="I6" i="18"/>
  <c r="H6" i="18"/>
  <c r="BE5" i="18"/>
  <c r="BD5" i="18"/>
  <c r="BC5" i="18"/>
  <c r="BB5" i="18"/>
  <c r="BA5" i="18"/>
  <c r="AZ5" i="18"/>
  <c r="AS5" i="18"/>
  <c r="AR5" i="18"/>
  <c r="AQ5" i="18"/>
  <c r="AP5" i="18"/>
  <c r="AO5" i="18"/>
  <c r="AI5" i="18"/>
  <c r="AH5" i="18"/>
  <c r="AG5" i="18"/>
  <c r="AF5" i="18"/>
  <c r="AE5" i="18"/>
  <c r="AD5" i="18"/>
  <c r="X5" i="18"/>
  <c r="W5" i="18"/>
  <c r="V5" i="18"/>
  <c r="U5" i="18"/>
  <c r="T5" i="18"/>
  <c r="S5" i="18"/>
  <c r="L5" i="18"/>
  <c r="K5" i="18"/>
  <c r="J5" i="18"/>
  <c r="I5" i="18"/>
  <c r="H5" i="18"/>
  <c r="AT9" i="18" l="1"/>
  <c r="M9" i="19"/>
  <c r="X36" i="19"/>
  <c r="X29" i="18"/>
  <c r="X26" i="18"/>
  <c r="AI9" i="18"/>
  <c r="X32" i="18"/>
  <c r="X31" i="18"/>
  <c r="AI31" i="18"/>
  <c r="M13" i="19"/>
  <c r="M13" i="18"/>
  <c r="AT40" i="18"/>
  <c r="AT36" i="18"/>
  <c r="X13" i="19"/>
  <c r="M31" i="18"/>
  <c r="AI23" i="18"/>
  <c r="M21" i="19"/>
  <c r="AI21" i="18"/>
  <c r="M31" i="19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4" i="16"/>
  <c r="C24" i="16"/>
  <c r="X24" i="18" l="1"/>
  <c r="M15" i="19"/>
  <c r="M19" i="19"/>
  <c r="X29" i="19"/>
  <c r="X24" i="19"/>
  <c r="AI17" i="18"/>
  <c r="AI18" i="18"/>
  <c r="M11" i="19"/>
  <c r="M5" i="19"/>
  <c r="M35" i="18"/>
  <c r="M36" i="18"/>
  <c r="X23" i="19"/>
  <c r="X21" i="19"/>
  <c r="X21" i="18"/>
  <c r="X23" i="18"/>
  <c r="X19" i="19"/>
  <c r="X15" i="19"/>
  <c r="AI35" i="18"/>
  <c r="AI37" i="18"/>
  <c r="AT28" i="18"/>
  <c r="AT26" i="18"/>
  <c r="AT39" i="18"/>
  <c r="M15" i="18"/>
  <c r="M19" i="18"/>
  <c r="AJ15" i="6"/>
  <c r="AJ32" i="6"/>
  <c r="AJ19" i="6"/>
  <c r="G24" i="16"/>
  <c r="AJ6" i="6"/>
  <c r="AJ8" i="6"/>
  <c r="AJ9" i="6"/>
  <c r="AJ10" i="6"/>
  <c r="AJ12" i="6"/>
  <c r="AJ16" i="6"/>
  <c r="AJ20" i="6"/>
  <c r="AJ25" i="6"/>
  <c r="AJ27" i="6"/>
  <c r="AJ30" i="6"/>
  <c r="AJ33" i="6"/>
  <c r="AJ34" i="6"/>
  <c r="AJ38" i="6"/>
  <c r="Y6" i="6"/>
  <c r="Y8" i="6"/>
  <c r="Y10" i="6"/>
  <c r="Y12" i="6"/>
  <c r="Y16" i="6"/>
  <c r="Y20" i="6"/>
  <c r="Y25" i="6"/>
  <c r="Y30" i="6"/>
  <c r="Y33" i="6"/>
  <c r="Y34" i="6"/>
  <c r="Y38" i="6"/>
  <c r="N8" i="6"/>
  <c r="N10" i="6"/>
  <c r="N12" i="6"/>
  <c r="N16" i="6"/>
  <c r="N20" i="6"/>
  <c r="N25" i="6"/>
  <c r="N30" i="6"/>
  <c r="N33" i="6"/>
  <c r="N34" i="6"/>
  <c r="N38" i="6"/>
  <c r="N6" i="6"/>
  <c r="X17" i="18" l="1"/>
  <c r="X18" i="18"/>
  <c r="M11" i="18"/>
  <c r="M5" i="18"/>
  <c r="AT11" i="18"/>
  <c r="AT5" i="18"/>
  <c r="X17" i="19"/>
  <c r="M29" i="19"/>
  <c r="M26" i="19"/>
  <c r="X28" i="19"/>
  <c r="X26" i="19"/>
  <c r="M17" i="18"/>
  <c r="M39" i="18"/>
  <c r="M18" i="19"/>
  <c r="M17" i="19"/>
  <c r="M26" i="18"/>
  <c r="M28" i="18"/>
  <c r="X5" i="19"/>
  <c r="X11" i="19"/>
  <c r="AJ31" i="6"/>
  <c r="AJ24" i="6"/>
  <c r="AJ21" i="6"/>
  <c r="AJ23" i="6"/>
  <c r="AJ7" i="6"/>
  <c r="E24" i="16"/>
  <c r="D24" i="16"/>
  <c r="B24" i="16"/>
  <c r="I9" i="16"/>
  <c r="I11" i="16"/>
  <c r="I12" i="16"/>
  <c r="I17" i="16"/>
  <c r="I19" i="16"/>
  <c r="I20" i="16"/>
  <c r="X37" i="18" l="1"/>
  <c r="X35" i="18"/>
  <c r="X37" i="19"/>
  <c r="X35" i="19"/>
  <c r="M9" i="18"/>
  <c r="AJ36" i="6"/>
  <c r="AJ11" i="6"/>
  <c r="AJ13" i="6"/>
  <c r="AJ22" i="6"/>
  <c r="AJ14" i="6"/>
  <c r="I18" i="16"/>
  <c r="I10" i="16"/>
  <c r="I16" i="16"/>
  <c r="I8" i="16"/>
  <c r="I23" i="16"/>
  <c r="I15" i="16"/>
  <c r="I7" i="16"/>
  <c r="I22" i="16"/>
  <c r="I14" i="16"/>
  <c r="I6" i="16"/>
  <c r="I21" i="16"/>
  <c r="I13" i="16"/>
  <c r="I5" i="16"/>
  <c r="I4" i="16"/>
  <c r="F24" i="16"/>
  <c r="AJ17" i="6" l="1"/>
  <c r="AJ18" i="6"/>
  <c r="AJ35" i="6"/>
  <c r="AJ5" i="6"/>
  <c r="AJ37" i="6"/>
  <c r="AJ28" i="6"/>
  <c r="I24" i="16"/>
  <c r="H6" i="16"/>
  <c r="H14" i="16"/>
  <c r="H22" i="16"/>
  <c r="H7" i="16"/>
  <c r="H15" i="16"/>
  <c r="H23" i="16"/>
  <c r="H8" i="16"/>
  <c r="H16" i="16"/>
  <c r="H24" i="16"/>
  <c r="H9" i="16"/>
  <c r="H17" i="16"/>
  <c r="H4" i="16"/>
  <c r="H10" i="16"/>
  <c r="H18" i="16"/>
  <c r="H21" i="16"/>
  <c r="H11" i="16"/>
  <c r="H19" i="16"/>
  <c r="H13" i="16"/>
  <c r="H12" i="16"/>
  <c r="H20" i="16"/>
  <c r="H5" i="16"/>
  <c r="AI39" i="6"/>
  <c r="AI37" i="6"/>
  <c r="AI36" i="6"/>
  <c r="AI35" i="6"/>
  <c r="AI33" i="6"/>
  <c r="AI32" i="6"/>
  <c r="AI31" i="6"/>
  <c r="AI29" i="6"/>
  <c r="AI28" i="6"/>
  <c r="AI27" i="6"/>
  <c r="AI26" i="6"/>
  <c r="AI24" i="6"/>
  <c r="AI23" i="6"/>
  <c r="AI22" i="6"/>
  <c r="AI21" i="6"/>
  <c r="AI19" i="6"/>
  <c r="AI18" i="6"/>
  <c r="AI17" i="6"/>
  <c r="AI15" i="6"/>
  <c r="AI14" i="6"/>
  <c r="AI13" i="6"/>
  <c r="AI11" i="6"/>
  <c r="AI9" i="6"/>
  <c r="AI7" i="6"/>
  <c r="AI5" i="6"/>
  <c r="AJ26" i="6" l="1"/>
  <c r="AJ29" i="6"/>
  <c r="Y27" i="6"/>
  <c r="Y18" i="6"/>
  <c r="Y24" i="6"/>
  <c r="Y36" i="6"/>
  <c r="Y32" i="6"/>
  <c r="N29" i="6" l="1"/>
  <c r="Y29" i="6"/>
  <c r="N24" i="6"/>
  <c r="N18" i="6"/>
  <c r="N32" i="6"/>
  <c r="N36" i="6"/>
  <c r="Y7" i="6"/>
  <c r="N27" i="6"/>
  <c r="Y9" i="6" l="1"/>
  <c r="N23" i="6"/>
  <c r="Y23" i="6"/>
  <c r="Y15" i="6"/>
  <c r="Y19" i="6"/>
  <c r="N17" i="6"/>
  <c r="N7" i="6"/>
  <c r="Y28" i="6"/>
  <c r="Y17" i="6"/>
  <c r="N9" i="6"/>
  <c r="Y5" i="6"/>
  <c r="N19" i="6" l="1"/>
  <c r="N15" i="6"/>
  <c r="Y11" i="6"/>
  <c r="N28" i="6"/>
  <c r="Y26" i="6"/>
  <c r="N11" i="6" l="1"/>
  <c r="N5" i="6"/>
  <c r="N39" i="6"/>
  <c r="Y39" i="6"/>
  <c r="N26" i="6"/>
  <c r="N31" i="6" l="1"/>
  <c r="Y31" i="6"/>
  <c r="Y21" i="6" l="1"/>
  <c r="Y22" i="6"/>
  <c r="Y14" i="6"/>
  <c r="Y13" i="6"/>
  <c r="Y37" i="6"/>
  <c r="Y35" i="6"/>
  <c r="N14" i="6" l="1"/>
  <c r="N22" i="6"/>
  <c r="N21" i="6"/>
  <c r="N13" i="6"/>
  <c r="N37" i="6"/>
  <c r="N35" i="6"/>
</calcChain>
</file>

<file path=xl/sharedStrings.xml><?xml version="1.0" encoding="utf-8"?>
<sst xmlns="http://schemas.openxmlformats.org/spreadsheetml/2006/main" count="523" uniqueCount="104">
  <si>
    <t>INDICATORS</t>
  </si>
  <si>
    <t>Banks</t>
  </si>
  <si>
    <t>Non-Banks</t>
  </si>
  <si>
    <t>Total FIs</t>
  </si>
  <si>
    <t>NA</t>
  </si>
  <si>
    <t xml:space="preserve"> </t>
  </si>
  <si>
    <t>Ten Largest Exposures</t>
  </si>
  <si>
    <t>Single Largest Exposure</t>
  </si>
  <si>
    <t>Note*</t>
  </si>
  <si>
    <t>Profit After Tax includes NPPF's Total Comprehensive Income</t>
  </si>
  <si>
    <t>Tier I</t>
  </si>
  <si>
    <t>Total Risk Weighted Assets</t>
  </si>
  <si>
    <t>Capital Fund (Minus related party NPL)</t>
  </si>
  <si>
    <t>Total loan outstanding of SLB</t>
  </si>
  <si>
    <t>Quick Assets</t>
  </si>
  <si>
    <t>Total Liab. - Capital Fund</t>
  </si>
  <si>
    <t>Credit to Deposit Ratio</t>
  </si>
  <si>
    <t>Loan</t>
  </si>
  <si>
    <t>Year</t>
  </si>
  <si>
    <t>Interval</t>
  </si>
  <si>
    <t>NPL</t>
  </si>
  <si>
    <t>Gross NPL</t>
  </si>
  <si>
    <t>Min. Requirement</t>
  </si>
  <si>
    <t>SLR</t>
  </si>
  <si>
    <t>PAT</t>
  </si>
  <si>
    <t>Mar</t>
  </si>
  <si>
    <t>Jun</t>
  </si>
  <si>
    <t>Sep</t>
  </si>
  <si>
    <t>Dec</t>
  </si>
  <si>
    <t>Oct</t>
  </si>
  <si>
    <t>Nov</t>
  </si>
  <si>
    <t>Overall</t>
  </si>
  <si>
    <t>Total Asset</t>
  </si>
  <si>
    <t>OBS Items</t>
  </si>
  <si>
    <t>Total loan outstanding of TLB</t>
  </si>
  <si>
    <t>Total loans &amp; advances</t>
  </si>
  <si>
    <t>OBS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</si>
  <si>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</si>
  <si>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</si>
  <si>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</si>
  <si>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</si>
  <si>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</si>
  <si>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</si>
  <si>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</si>
  <si>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</si>
  <si>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</si>
  <si>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</si>
  <si>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</si>
  <si>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Threshold</t>
  </si>
  <si>
    <t>Min. requirement</t>
  </si>
  <si>
    <t>NA - Not Applicable</t>
  </si>
  <si>
    <t>sl.No</t>
  </si>
  <si>
    <t>% Change</t>
  </si>
  <si>
    <t>Sectors</t>
  </si>
  <si>
    <t>Production &amp; Manufacturing</t>
  </si>
  <si>
    <t>Loans to Financial Service Providers</t>
  </si>
  <si>
    <t>Others</t>
  </si>
  <si>
    <t>Agriculture &amp; Livestock</t>
  </si>
  <si>
    <t>Forestry &amp; Logging</t>
  </si>
  <si>
    <t>Mining &amp; Quarrying</t>
  </si>
  <si>
    <t>Hotel &amp; Tourism</t>
  </si>
  <si>
    <t>Service</t>
  </si>
  <si>
    <t>Loans to contractors</t>
  </si>
  <si>
    <t>Trade &amp; Commerce</t>
  </si>
  <si>
    <t>Housing</t>
  </si>
  <si>
    <t>Transport</t>
  </si>
  <si>
    <t>Personal</t>
  </si>
  <si>
    <t>Credit Cards</t>
  </si>
  <si>
    <t>Staff Incentive</t>
  </si>
  <si>
    <t>Loan Against Term Deposit</t>
  </si>
  <si>
    <t>Loans to Government</t>
  </si>
  <si>
    <t>Loans for shares &amp; securities</t>
  </si>
  <si>
    <t>Education Loan</t>
  </si>
  <si>
    <t>Medical Loan</t>
  </si>
  <si>
    <t>Total</t>
  </si>
  <si>
    <t>* Figures are in million BTN</t>
  </si>
  <si>
    <t>* Charged-off amount is excluded.</t>
  </si>
  <si>
    <t xml:space="preserve">Total loans and Total NPL are includsive of Charged -off amount </t>
  </si>
  <si>
    <t>Core Indicators graphs</t>
  </si>
  <si>
    <t>Core Financial Indicators-December 2018-June 2023 (Nu. in millions)</t>
  </si>
  <si>
    <t>↑↓</t>
  </si>
  <si>
    <t>Total O/S</t>
  </si>
  <si>
    <t>Ratio</t>
  </si>
  <si>
    <t>Expsoure</t>
  </si>
  <si>
    <t>FIs</t>
  </si>
  <si>
    <t>Sl.No.</t>
  </si>
  <si>
    <t>BNB</t>
  </si>
  <si>
    <t>BOB</t>
  </si>
  <si>
    <t>DPNB</t>
  </si>
  <si>
    <t>T-Bank</t>
  </si>
  <si>
    <t>BDBL</t>
  </si>
  <si>
    <t>Total Loans (with Charged Off)</t>
  </si>
  <si>
    <t>Total NPL (with Charged Off)</t>
  </si>
  <si>
    <t>Profit/Loss After Tax</t>
  </si>
  <si>
    <t>Gross NPL ratio (with charged off)</t>
  </si>
  <si>
    <t>Core Capital Ratio (7.5%)</t>
  </si>
  <si>
    <t>Capital Adequacy Ratio (12.5%)</t>
  </si>
  <si>
    <t>Leverage Ratio (5%) (Tier1/(Asset+OBS))</t>
  </si>
  <si>
    <t>Statutory Liquidity Requirement (Position) Banks: &gt;20%</t>
  </si>
  <si>
    <t>Deposits</t>
  </si>
  <si>
    <t>RICB</t>
  </si>
  <si>
    <t>BIL</t>
  </si>
  <si>
    <t>NPPF</t>
  </si>
  <si>
    <t>Core Financial Indicators-December 2018-2023 (Nu.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</si>
</sst>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0.0%"/>
    <numFmt numFmtId="165" formatCode="[$-409]mmm\-yy;@"/>
    <numFmt numFmtId="166" formatCode="00000"/>
    <numFmt numFmtId="167" formatCode="[Green]\ \ 0.0%\↑;[Red]\ \ 0.0%\↓"/>
    <numFmt numFmtId="169" formatCode="###,000.00,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Wingdings 3"/>
      <family val="1"/>
      <charset val="2"/>
    </font>
    <font>
      <sz val="10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" xfId="0" applyNumberFormat="1" applyBorder="1"/>
    <xf numFmtId="0" fontId="8" fillId="0" borderId="1" xfId="0" applyFont="1" applyBorder="1" applyAlignment="1">
      <alignment horizontal="center"/>
    </xf>
    <xf numFmtId="43" fontId="0" fillId="0" borderId="1" xfId="1" applyFont="1" applyBorder="1"/>
    <xf numFmtId="43" fontId="8" fillId="0" borderId="1" xfId="1" applyFont="1" applyBorder="1" applyAlignment="1">
      <alignment horizontal="center"/>
    </xf>
    <xf numFmtId="43" fontId="0" fillId="0" borderId="0" xfId="1" applyFont="1"/>
    <xf numFmtId="0" fontId="8" fillId="0" borderId="1" xfId="0" applyFont="1" applyBorder="1"/>
    <xf numFmtId="164" fontId="0" fillId="0" borderId="1" xfId="0" applyNumberFormat="1" applyBorder="1"/>
    <xf numFmtId="9" fontId="0" fillId="0" borderId="1" xfId="0" applyNumberFormat="1" applyBorder="1"/>
    <xf numFmtId="43" fontId="8" fillId="0" borderId="1" xfId="1" applyFont="1" applyBorder="1"/>
    <xf numFmtId="0" fontId="7" fillId="0" borderId="0" xfId="0" applyFont="1"/>
    <xf numFmtId="43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vertical="center" wrapText="1"/>
    </xf>
    <xf numFmtId="0" fontId="3" fillId="0" borderId="10" xfId="0" applyFont="1" applyBorder="1"/>
    <xf numFmtId="43" fontId="3" fillId="3" borderId="7" xfId="0" applyNumberFormat="1" applyFont="1" applyFill="1" applyBorder="1"/>
    <xf numFmtId="10" fontId="3" fillId="3" borderId="7" xfId="2" applyNumberFormat="1" applyFont="1" applyFill="1" applyBorder="1"/>
    <xf numFmtId="43" fontId="2" fillId="3" borderId="7" xfId="0" applyNumberFormat="1" applyFont="1" applyFill="1" applyBorder="1"/>
    <xf numFmtId="10" fontId="3" fillId="3" borderId="7" xfId="2" applyNumberFormat="1" applyFont="1" applyFill="1" applyBorder="1" applyAlignment="1">
      <alignment vertical="center"/>
    </xf>
    <xf numFmtId="10" fontId="3" fillId="3" borderId="9" xfId="2" applyNumberFormat="1" applyFont="1" applyFill="1" applyBorder="1"/>
    <xf numFmtId="43" fontId="5" fillId="5" borderId="7" xfId="1" applyFont="1" applyFill="1" applyBorder="1" applyAlignment="1">
      <alignment horizontal="right" vertical="center"/>
    </xf>
    <xf numFmtId="10" fontId="3" fillId="5" borderId="7" xfId="2" applyNumberFormat="1" applyFont="1" applyFill="1" applyBorder="1" applyAlignment="1">
      <alignment horizontal="center" vertical="center"/>
    </xf>
    <xf numFmtId="43" fontId="4" fillId="5" borderId="7" xfId="1" applyFont="1" applyFill="1" applyBorder="1" applyAlignment="1">
      <alignment horizontal="right" vertical="center"/>
    </xf>
    <xf numFmtId="10" fontId="5" fillId="5" borderId="9" xfId="1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7" fontId="3" fillId="5" borderId="8" xfId="0" applyNumberFormat="1" applyFont="1" applyFill="1" applyBorder="1" applyAlignment="1">
      <alignment horizontal="center"/>
    </xf>
    <xf numFmtId="0" fontId="0" fillId="6" borderId="0" xfId="0" applyFill="1"/>
    <xf numFmtId="164" fontId="0" fillId="0" borderId="1" xfId="2" applyNumberFormat="1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7" fontId="3" fillId="5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17" fontId="3" fillId="5" borderId="23" xfId="0" applyNumberFormat="1" applyFont="1" applyFill="1" applyBorder="1" applyAlignment="1">
      <alignment horizontal="center"/>
    </xf>
    <xf numFmtId="17" fontId="3" fillId="5" borderId="19" xfId="0" applyNumberFormat="1" applyFont="1" applyFill="1" applyBorder="1" applyAlignment="1">
      <alignment horizontal="center"/>
    </xf>
    <xf numFmtId="0" fontId="2" fillId="0" borderId="1" xfId="3" applyBorder="1" applyAlignment="1">
      <alignment vertical="center"/>
    </xf>
    <xf numFmtId="0" fontId="3" fillId="8" borderId="1" xfId="3" applyFont="1" applyFill="1" applyBorder="1"/>
    <xf numFmtId="164" fontId="0" fillId="0" borderId="1" xfId="2" applyNumberFormat="1" applyFont="1" applyFill="1" applyBorder="1"/>
    <xf numFmtId="43" fontId="3" fillId="8" borderId="1" xfId="1" applyFont="1" applyFill="1" applyBorder="1" applyAlignment="1"/>
    <xf numFmtId="10" fontId="3" fillId="8" borderId="1" xfId="2" applyNumberFormat="1" applyFont="1" applyFill="1" applyBorder="1" applyAlignment="1"/>
    <xf numFmtId="0" fontId="8" fillId="0" borderId="0" xfId="0" applyFont="1"/>
    <xf numFmtId="0" fontId="8" fillId="6" borderId="0" xfId="0" applyFont="1" applyFill="1"/>
    <xf numFmtId="165" fontId="3" fillId="3" borderId="16" xfId="0" applyNumberFormat="1" applyFont="1" applyFill="1" applyBorder="1" applyAlignment="1">
      <alignment horizontal="center"/>
    </xf>
    <xf numFmtId="43" fontId="3" fillId="4" borderId="7" xfId="0" applyNumberFormat="1" applyFont="1" applyFill="1" applyBorder="1"/>
    <xf numFmtId="10" fontId="3" fillId="4" borderId="7" xfId="2" applyNumberFormat="1" applyFont="1" applyFill="1" applyBorder="1"/>
    <xf numFmtId="43" fontId="2" fillId="4" borderId="7" xfId="0" applyNumberFormat="1" applyFont="1" applyFill="1" applyBorder="1"/>
    <xf numFmtId="10" fontId="3" fillId="4" borderId="7" xfId="2" applyNumberFormat="1" applyFont="1" applyFill="1" applyBorder="1" applyAlignment="1">
      <alignment vertical="center"/>
    </xf>
    <xf numFmtId="10" fontId="3" fillId="4" borderId="9" xfId="2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166" fontId="12" fillId="0" borderId="0" xfId="0" applyNumberFormat="1" applyFont="1"/>
    <xf numFmtId="49" fontId="10" fillId="0" borderId="0" xfId="0" applyNumberFormat="1" applyFont="1"/>
    <xf numFmtId="167" fontId="3" fillId="5" borderId="8" xfId="2" applyNumberFormat="1" applyFont="1" applyFill="1" applyBorder="1" applyAlignment="1">
      <alignment horizontal="center" vertical="center"/>
    </xf>
    <xf numFmtId="167" fontId="3" fillId="5" borderId="29" xfId="2" applyNumberFormat="1" applyFont="1" applyFill="1" applyBorder="1" applyAlignment="1">
      <alignment horizontal="center" vertical="center"/>
    </xf>
    <xf numFmtId="164" fontId="8" fillId="9" borderId="1" xfId="2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5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" fontId="3" fillId="2" borderId="26" xfId="0" applyNumberFormat="1" applyFont="1" applyFill="1" applyBorder="1" applyAlignment="1">
      <alignment horizontal="center" vertical="center"/>
    </xf>
    <xf numFmtId="43" fontId="3" fillId="0" borderId="7" xfId="1" applyFont="1" applyBorder="1"/>
    <xf numFmtId="43" fontId="5" fillId="0" borderId="0" xfId="1" applyFont="1" applyFill="1" applyBorder="1" applyAlignment="1">
      <alignment horizontal="right" vertical="center"/>
    </xf>
    <xf numFmtId="10" fontId="3" fillId="0" borderId="7" xfId="2" applyNumberFormat="1" applyFont="1" applyFill="1" applyBorder="1" applyAlignment="1">
      <alignment horizontal="right" vertical="center"/>
    </xf>
    <xf numFmtId="43" fontId="2" fillId="0" borderId="7" xfId="1" applyFont="1" applyBorder="1"/>
    <xf numFmtId="0" fontId="2" fillId="0" borderId="7" xfId="0" applyFont="1" applyBorder="1"/>
    <xf numFmtId="0" fontId="2" fillId="10" borderId="8" xfId="0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2" fillId="11" borderId="8" xfId="0" applyFont="1" applyFill="1" applyBorder="1"/>
    <xf numFmtId="0" fontId="3" fillId="0" borderId="35" xfId="0" applyFont="1" applyBorder="1" applyAlignment="1">
      <alignment horizontal="center"/>
    </xf>
    <xf numFmtId="0" fontId="2" fillId="0" borderId="35" xfId="0" applyFont="1" applyBorder="1"/>
    <xf numFmtId="169" fontId="2" fillId="0" borderId="0" xfId="0" applyNumberFormat="1" applyFont="1"/>
    <xf numFmtId="0" fontId="0" fillId="0" borderId="0" xfId="0" applyAlignment="1">
      <alignment vertical="center"/>
    </xf>
    <xf numFmtId="10" fontId="3" fillId="0" borderId="7" xfId="2" applyNumberFormat="1" applyFont="1" applyBorder="1" applyAlignment="1">
      <alignment horizontal="center"/>
    </xf>
    <xf numFmtId="10" fontId="0" fillId="0" borderId="0" xfId="2" applyNumberFormat="1" applyFont="1"/>
    <xf numFmtId="10" fontId="3" fillId="0" borderId="7" xfId="2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 vertical="center"/>
    </xf>
    <xf numFmtId="0" fontId="3" fillId="7" borderId="3" xfId="3" applyFont="1" applyFill="1" applyBorder="1" applyAlignment="1">
      <alignment horizontal="center" vertical="center"/>
    </xf>
    <xf numFmtId="0" fontId="3" fillId="7" borderId="5" xfId="3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2" fillId="0" borderId="35" xfId="1" applyFont="1" applyFill="1" applyBorder="1" applyAlignment="1">
      <alignment horizontal="right" vertical="center"/>
    </xf>
    <xf numFmtId="17" fontId="3" fillId="2" borderId="13" xfId="0" applyNumberFormat="1" applyFont="1" applyFill="1" applyBorder="1" applyAlignment="1">
      <alignment horizontal="center" vertical="center"/>
    </xf>
    <xf numFmtId="43" fontId="5" fillId="0" borderId="21" xfId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/>
    </xf>
    <xf numFmtId="43" fontId="3" fillId="0" borderId="21" xfId="1" applyFont="1" applyFill="1" applyBorder="1" applyAlignment="1">
      <alignment horizontal="center" vertical="center"/>
    </xf>
    <xf numFmtId="10" fontId="5" fillId="0" borderId="21" xfId="2" applyNumberFormat="1" applyFont="1" applyFill="1" applyBorder="1" applyAlignment="1">
      <alignment horizontal="right" vertical="center"/>
    </xf>
    <xf numFmtId="43" fontId="2" fillId="0" borderId="21" xfId="1" applyFont="1" applyFill="1" applyBorder="1" applyAlignment="1">
      <alignment horizontal="center" vertical="center"/>
    </xf>
    <xf numFmtId="169" fontId="2" fillId="0" borderId="21" xfId="1" applyNumberFormat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right" vertical="center"/>
    </xf>
    <xf numFmtId="10" fontId="3" fillId="0" borderId="21" xfId="2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/>
    <xf numFmtId="0" fontId="3" fillId="0" borderId="38" xfId="0" applyFont="1" applyBorder="1" applyAlignment="1">
      <alignment horizontal="center"/>
    </xf>
    <xf numFmtId="0" fontId="2" fillId="0" borderId="14" xfId="0" applyFont="1" applyBorder="1"/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0" fontId="3" fillId="0" borderId="0" xfId="2" applyNumberFormat="1" applyFont="1" applyBorder="1"/>
    <xf numFmtId="10" fontId="3" fillId="0" borderId="0" xfId="2" applyNumberFormat="1" applyFont="1" applyBorder="1" applyAlignment="1">
      <alignment wrapText="1"/>
    </xf>
    <xf numFmtId="0" fontId="3" fillId="2" borderId="39" xfId="0" applyFont="1" applyFill="1" applyBorder="1" applyAlignment="1">
      <alignment horizontal="center"/>
    </xf>
    <xf numFmtId="10" fontId="3" fillId="0" borderId="21" xfId="2" applyNumberFormat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3" fontId="5" fillId="0" borderId="20" xfId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/>
    </xf>
    <xf numFmtId="43" fontId="3" fillId="0" borderId="21" xfId="1" applyFont="1" applyFill="1" applyBorder="1" applyAlignment="1">
      <alignment horizontal="right" vertical="center"/>
    </xf>
    <xf numFmtId="169" fontId="2" fillId="0" borderId="21" xfId="1" applyNumberFormat="1" applyFont="1" applyFill="1" applyBorder="1" applyAlignment="1">
      <alignment horizontal="right" vertical="center"/>
    </xf>
    <xf numFmtId="43" fontId="3" fillId="0" borderId="22" xfId="1" applyFont="1" applyFill="1" applyBorder="1" applyAlignment="1">
      <alignment horizontal="right" vertical="center"/>
    </xf>
  </cellXfs>
  <cellStyles count="4">
    <cellStyle name="Comma" xfId="1" builtinId="3"/>
    <cellStyle name="Normal" xfId="0" builtinId="0"/>
    <cellStyle name="Normal 10" xfId="3" xr:uid="{EC5CB3D1-447C-4008-93AF-5893C4C4F676}"/>
    <cellStyle name="Percent" xfId="2" builtinId="5"/>
  </cellStyles>
  <dxfs count="0"/>
  <tableStyles count="1" defaultTableStyle="TableStyleMedium2" defaultPivotStyle="PivotStyleLight16">
    <tableStyle name="Table Style 1" pivot="0" count="0" xr9:uid="{8F244FB8-6D4C-4D17-8820-62F06E8E05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1. Loan Growth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[1]Loan!$C$1</c:f>
              <c:strCache>
                <c:ptCount val="1"/>
                <c:pt idx="0">
                  <c:v>Banks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[1]Loan!$A$2:$B$27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[1]Loan!$C$2:$C$27</c:f>
              <c:numCache>
                <c:formatCode>General</c:formatCode>
                <c:ptCount val="26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  <c:pt idx="20">
                  <c:v>160873.71984383508</c:v>
                </c:pt>
                <c:pt idx="21">
                  <c:v>163784.22179519528</c:v>
                </c:pt>
                <c:pt idx="22">
                  <c:v>165428.06071717618</c:v>
                </c:pt>
                <c:pt idx="23">
                  <c:v>167303.91180465609</c:v>
                </c:pt>
                <c:pt idx="24">
                  <c:v>176700.10820204561</c:v>
                </c:pt>
                <c:pt idx="25">
                  <c:v>176977.70842757687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9-44C9-9435-F3914D6B773E}"/>
            </c:ext>
          </c:extLst>
        </c:ser>
        <c:ser>
          <c:idx val="1"/>
          <c:order val="1"/>
          <c:tx>
            <c:strRef>
              <c:f>[1]Loan!$D$1</c:f>
              <c:strCache>
                <c:ptCount val="1"/>
                <c:pt idx="0">
                  <c:v>Non-Banks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[1]Loan!$A$2:$B$27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[1]Loan!$D$2:$D$27</c:f>
              <c:numCache>
                <c:formatCode>General</c:formatCode>
                <c:ptCount val="26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  <c:pt idx="20">
                  <c:v>41509.575473710007</c:v>
                </c:pt>
                <c:pt idx="21">
                  <c:v>41233.94202038004</c:v>
                </c:pt>
                <c:pt idx="22">
                  <c:v>41861.819670479999</c:v>
                </c:pt>
                <c:pt idx="23">
                  <c:v>41496.684814689987</c:v>
                </c:pt>
                <c:pt idx="24">
                  <c:v>41607.517814310006</c:v>
                </c:pt>
                <c:pt idx="25">
                  <c:v>41819.737529570019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9-44C9-9435-F3914D6B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886320"/>
        <c:axId val="639883080"/>
      </c:barChart>
      <c:lineChart>
        <c:grouping val="standard"/>
        <c:varyColors val="0"/>
        <c:ser>
          <c:idx val="2"/>
          <c:order val="2"/>
          <c:tx>
            <c:strRef>
              <c:f>[1]Loan!$E$1</c:f>
              <c:strCache>
                <c:ptCount val="1"/>
                <c:pt idx="0">
                  <c:v>Total Loan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[1]Loan!$A$2:$B$27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[1]Loan!$E$2:$E$27</c:f>
              <c:numCache>
                <c:formatCode>General</c:formatCode>
                <c:ptCount val="26"/>
                <c:pt idx="0">
                  <c:v>106375.191273971</c:v>
                </c:pt>
                <c:pt idx="1">
                  <c:v>108810.71260031102</c:v>
                </c:pt>
                <c:pt idx="2">
                  <c:v>114250.869051852</c:v>
                </c:pt>
                <c:pt idx="3">
                  <c:v>120238.80662752101</c:v>
                </c:pt>
                <c:pt idx="4">
                  <c:v>125011.82352765398</c:v>
                </c:pt>
                <c:pt idx="5">
                  <c:v>129595.36374372254</c:v>
                </c:pt>
                <c:pt idx="6">
                  <c:v>133131.142246787</c:v>
                </c:pt>
                <c:pt idx="7">
                  <c:v>154316.42571906489</c:v>
                </c:pt>
                <c:pt idx="8">
                  <c:v>158928.07159756497</c:v>
                </c:pt>
                <c:pt idx="9">
                  <c:v>162927.01106876519</c:v>
                </c:pt>
                <c:pt idx="10">
                  <c:v>164846.07052453596</c:v>
                </c:pt>
                <c:pt idx="11">
                  <c:v>166989.49107201202</c:v>
                </c:pt>
                <c:pt idx="12">
                  <c:v>169802.92546773673</c:v>
                </c:pt>
                <c:pt idx="13">
                  <c:v>172141.38267795087</c:v>
                </c:pt>
                <c:pt idx="14">
                  <c:v>175788.55</c:v>
                </c:pt>
                <c:pt idx="15">
                  <c:v>176209.28662413105</c:v>
                </c:pt>
                <c:pt idx="16">
                  <c:v>179573.23</c:v>
                </c:pt>
                <c:pt idx="17">
                  <c:v>185907.58</c:v>
                </c:pt>
                <c:pt idx="18">
                  <c:v>191959.4</c:v>
                </c:pt>
                <c:pt idx="19">
                  <c:v>202383.29633503009</c:v>
                </c:pt>
                <c:pt idx="20">
                  <c:v>204059.59821879893</c:v>
                </c:pt>
                <c:pt idx="21">
                  <c:v>205018.1638155753</c:v>
                </c:pt>
                <c:pt idx="22">
                  <c:v>207289.88038765619</c:v>
                </c:pt>
                <c:pt idx="23">
                  <c:v>208800.59661934606</c:v>
                </c:pt>
                <c:pt idx="24">
                  <c:v>218307.62601635561</c:v>
                </c:pt>
                <c:pt idx="25">
                  <c:v>218797.44595714688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D9-44C9-9435-F3914D6B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6320"/>
        <c:axId val="639883080"/>
      </c:lineChart>
      <c:catAx>
        <c:axId val="63988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3080"/>
        <c:crosses val="autoZero"/>
        <c:auto val="1"/>
        <c:lblAlgn val="ctr"/>
        <c:lblOffset val="100"/>
        <c:noMultiLvlLbl val="0"/>
      </c:catAx>
      <c:valAx>
        <c:axId val="639883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 Ngultrums</a:t>
                </a:r>
              </a:p>
            </c:rich>
          </c:tx>
          <c:layout>
            <c:manualLayout>
              <c:xMode val="edge"/>
              <c:yMode val="edge"/>
              <c:x val="3.4482750818456233E-2"/>
              <c:y val="0.18921888420169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63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Core!$C$2:$C$21</c:f>
              <c:numCache>
                <c:formatCode>0.0%</c:formatCode>
                <c:ptCount val="20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4-4FFE-B681-C5E8535D7FA1}"/>
            </c:ext>
          </c:extLst>
        </c:ser>
        <c:ser>
          <c:idx val="1"/>
          <c:order val="1"/>
          <c:tx>
            <c:strRef>
              <c:f>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Core!$D$2:$D$21</c:f>
              <c:numCache>
                <c:formatCode>0.0%</c:formatCode>
                <c:ptCount val="20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7-4F4D-81AA-5F962C5B56A3}"/>
            </c:ext>
          </c:extLst>
        </c:ser>
        <c:ser>
          <c:idx val="2"/>
          <c:order val="2"/>
          <c:tx>
            <c:strRef>
              <c:f>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Core!$E$2:$E$21</c:f>
              <c:numCache>
                <c:formatCode>0.0%</c:formatCode>
                <c:ptCount val="20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7-4F4D-81AA-5F962C5B56A3}"/>
            </c:ext>
          </c:extLst>
        </c:ser>
        <c:ser>
          <c:idx val="3"/>
          <c:order val="3"/>
          <c:tx>
            <c:strRef>
              <c:f>Core!$F$1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Core!$F$2:$F$21</c:f>
              <c:numCache>
                <c:formatCode>0.0%</c:formatCode>
                <c:ptCount val="20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7-4F4D-81AA-5F962C5B5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Leverage!$C$2:$C$21</c:f>
              <c:numCache>
                <c:formatCode>0.0%</c:formatCode>
                <c:ptCount val="20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8-4624-A725-89CD88C4C9C6}"/>
            </c:ext>
          </c:extLst>
        </c:ser>
        <c:ser>
          <c:idx val="1"/>
          <c:order val="1"/>
          <c:tx>
            <c:strRef>
              <c:f>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Leverage!$D$2:$D$21</c:f>
              <c:numCache>
                <c:formatCode>0.0%</c:formatCode>
                <c:ptCount val="20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6-4200-95C0-8E0BDF4D8053}"/>
            </c:ext>
          </c:extLst>
        </c:ser>
        <c:ser>
          <c:idx val="2"/>
          <c:order val="2"/>
          <c:tx>
            <c:strRef>
              <c:f>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Leverage!$E$2:$E$21</c:f>
              <c:numCache>
                <c:formatCode>0.0%</c:formatCode>
                <c:ptCount val="20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6-4200-95C0-8E0BDF4D8053}"/>
            </c:ext>
          </c:extLst>
        </c:ser>
        <c:ser>
          <c:idx val="3"/>
          <c:order val="3"/>
          <c:tx>
            <c:strRef>
              <c:f>Leverage!$F$1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Leverage!$F$2:$F$21</c:f>
              <c:numCache>
                <c:formatCode>0%</c:formatCode>
                <c:ptCount val="2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6-4200-95C0-8E0BDF4D8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SLR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SLR!$C$1</c:f>
              <c:strCache>
                <c:ptCount val="1"/>
                <c:pt idx="0">
                  <c:v>SLR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SLR!$A$2:$B$23</c:f>
              <c:multiLvlStrCache>
                <c:ptCount val="22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SLR!$C$2:$C$23</c:f>
              <c:numCache>
                <c:formatCode>0.0%</c:formatCode>
                <c:ptCount val="22"/>
                <c:pt idx="0">
                  <c:v>0.29920000000000002</c:v>
                </c:pt>
                <c:pt idx="1">
                  <c:v>0.28649999999999998</c:v>
                </c:pt>
                <c:pt idx="2">
                  <c:v>0.26029999999999998</c:v>
                </c:pt>
                <c:pt idx="3">
                  <c:v>0.22239999999999999</c:v>
                </c:pt>
                <c:pt idx="4">
                  <c:v>0.20960000000000001</c:v>
                </c:pt>
                <c:pt idx="5">
                  <c:v>0.20960000000000001</c:v>
                </c:pt>
                <c:pt idx="6">
                  <c:v>0.2278</c:v>
                </c:pt>
                <c:pt idx="7">
                  <c:v>0.2332065912644555</c:v>
                </c:pt>
                <c:pt idx="8">
                  <c:v>0.2414</c:v>
                </c:pt>
                <c:pt idx="9">
                  <c:v>0.2576</c:v>
                </c:pt>
                <c:pt idx="10">
                  <c:v>0.27039999999999997</c:v>
                </c:pt>
                <c:pt idx="11">
                  <c:v>0.30674633041944371</c:v>
                </c:pt>
                <c:pt idx="12">
                  <c:v>0.29499999999999998</c:v>
                </c:pt>
                <c:pt idx="13">
                  <c:v>0.31290000000000001</c:v>
                </c:pt>
                <c:pt idx="14">
                  <c:v>0.2974</c:v>
                </c:pt>
                <c:pt idx="15">
                  <c:v>0.32640529665395596</c:v>
                </c:pt>
                <c:pt idx="16">
                  <c:v>0.32319999999999999</c:v>
                </c:pt>
                <c:pt idx="17">
                  <c:v>0.29655479210816349</c:v>
                </c:pt>
                <c:pt idx="18">
                  <c:v>0.28704395549511957</c:v>
                </c:pt>
                <c:pt idx="19">
                  <c:v>0.27984270807445133</c:v>
                </c:pt>
                <c:pt idx="20">
                  <c:v>0.26994009999799889</c:v>
                </c:pt>
                <c:pt idx="21">
                  <c:v>0.29222106316709529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5-4186-BA36-B58E0B7B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66634376"/>
        <c:axId val="666633656"/>
      </c:lineChart>
      <c:catAx>
        <c:axId val="66663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3656"/>
        <c:crosses val="autoZero"/>
        <c:auto val="1"/>
        <c:lblAlgn val="ctr"/>
        <c:lblOffset val="100"/>
        <c:noMultiLvlLbl val="0"/>
      </c:catAx>
      <c:valAx>
        <c:axId val="6666336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437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6. Profit After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PAT!$B$1</c:f>
              <c:strCache>
                <c:ptCount val="1"/>
                <c:pt idx="0">
                  <c:v> Banks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4-4221-82B1-979F75F5DAA2}"/>
            </c:ext>
          </c:extLst>
        </c:ser>
        <c:ser>
          <c:idx val="2"/>
          <c:order val="2"/>
          <c:tx>
            <c:strRef>
              <c:f>PAT!$C$1</c:f>
              <c:strCache>
                <c:ptCount val="1"/>
                <c:pt idx="0">
                  <c:v> Non-Banks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4-4221-82B1-979F75F5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1363304"/>
        <c:axId val="651360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PAT!$A$1</c15:sqref>
                        </c15:formulaRef>
                      </c:ext>
                    </c:extLst>
                    <c:strCache>
                      <c:ptCount val="1"/>
                      <c:pt idx="0">
                        <c:v>Interval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B4-4221-82B1-979F75F5DAA2}"/>
                  </c:ext>
                </c:extLst>
              </c15:ser>
            </c15:filteredBarSeries>
          </c:ext>
        </c:extLst>
      </c:barChart>
      <c:catAx>
        <c:axId val="65136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0784"/>
        <c:crosses val="autoZero"/>
        <c:auto val="1"/>
        <c:lblAlgn val="ctr"/>
        <c:lblOffset val="100"/>
        <c:noMultiLvlLbl val="0"/>
      </c:catAx>
      <c:valAx>
        <c:axId val="6513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[1]NPL!$C$2:$C$27</c:f>
              <c:numCache>
                <c:formatCode>General</c:formatCode>
                <c:ptCount val="26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  <c:pt idx="20">
                  <c:v>6.3390188969026429E-2</c:v>
                </c:pt>
                <c:pt idx="21">
                  <c:v>6.4795876226932891E-2</c:v>
                </c:pt>
                <c:pt idx="22">
                  <c:v>6.6100501603297446E-2</c:v>
                </c:pt>
                <c:pt idx="23">
                  <c:v>6.5985413154331235E-2</c:v>
                </c:pt>
                <c:pt idx="24">
                  <c:v>5.9553153518144643E-2</c:v>
                </c:pt>
                <c:pt idx="25">
                  <c:v>5.5097219963363073E-2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6-4BD2-A7C9-972CCC9F67D4}"/>
            </c:ext>
          </c:extLst>
        </c:ser>
        <c:ser>
          <c:idx val="1"/>
          <c:order val="1"/>
          <c:tx>
            <c:strRef>
              <c:f>[1]NPL!$D$1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[1]NPL!$D$2:$D$27</c:f>
              <c:numCache>
                <c:formatCode>General</c:formatCode>
                <c:ptCount val="26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  <c:pt idx="20">
                  <c:v>0.16894968915835798</c:v>
                </c:pt>
                <c:pt idx="21">
                  <c:v>0.17122701387197911</c:v>
                </c:pt>
                <c:pt idx="22">
                  <c:v>0.16934550356154426</c:v>
                </c:pt>
                <c:pt idx="23">
                  <c:v>0.17256493149363639</c:v>
                </c:pt>
                <c:pt idx="24">
                  <c:v>0.17830541559411286</c:v>
                </c:pt>
                <c:pt idx="25">
                  <c:v>0.16993239057622234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6-4BD2-A7C9-972CCC9F67D4}"/>
            </c:ext>
          </c:extLst>
        </c:ser>
        <c:ser>
          <c:idx val="2"/>
          <c:order val="2"/>
          <c:tx>
            <c:strRef>
              <c:f>[1]NPL!$E$1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[1]NPL!$A$2:$B$27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[1]NPL!$E$2:$E$27</c:f>
              <c:numCache>
                <c:formatCode>General</c:formatCode>
                <c:ptCount val="26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  <c:pt idx="20">
                  <c:v>8.4815248598120382E-2</c:v>
                </c:pt>
                <c:pt idx="21">
                  <c:v>8.6201664266116987E-2</c:v>
                </c:pt>
                <c:pt idx="22">
                  <c:v>8.6950644628956963E-2</c:v>
                </c:pt>
                <c:pt idx="23">
                  <c:v>8.7166850141747576E-2</c:v>
                </c:pt>
                <c:pt idx="24">
                  <c:v>8.2084552358604651E-2</c:v>
                </c:pt>
                <c:pt idx="25">
                  <c:v>7.7046181356329915E-2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86-4BD2-A7C9-972CCC9F67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[1]CAR!$C$2:$C$27</c:f>
              <c:numCache>
                <c:formatCode>General</c:formatCode>
                <c:ptCount val="26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  <c:pt idx="20">
                  <c:v>0.15641676884072486</c:v>
                </c:pt>
                <c:pt idx="21">
                  <c:v>0.16068753662048446</c:v>
                </c:pt>
                <c:pt idx="22">
                  <c:v>0.15706787462003313</c:v>
                </c:pt>
                <c:pt idx="23">
                  <c:v>0.15413043573517324</c:v>
                </c:pt>
                <c:pt idx="24">
                  <c:v>0.13885714063579238</c:v>
                </c:pt>
                <c:pt idx="25">
                  <c:v>0.13786317787822067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35-4391-B00E-5CF97F54C985}"/>
            </c:ext>
          </c:extLst>
        </c:ser>
        <c:ser>
          <c:idx val="1"/>
          <c:order val="1"/>
          <c:tx>
            <c:strRef>
              <c:f>[1]CAR!$D$1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[1]CAR!$D$2:$D$27</c:f>
              <c:numCache>
                <c:formatCode>General</c:formatCode>
                <c:ptCount val="26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  <c:pt idx="20">
                  <c:v>0.23170232656491513</c:v>
                </c:pt>
                <c:pt idx="21">
                  <c:v>0.22867017539238002</c:v>
                </c:pt>
                <c:pt idx="22">
                  <c:v>0.20405049644270248</c:v>
                </c:pt>
                <c:pt idx="23">
                  <c:v>0.23723071558700903</c:v>
                </c:pt>
                <c:pt idx="24">
                  <c:v>0.24380639426077255</c:v>
                </c:pt>
                <c:pt idx="25">
                  <c:v>0.24380639426077255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5-4391-B00E-5CF97F54C985}"/>
            </c:ext>
          </c:extLst>
        </c:ser>
        <c:ser>
          <c:idx val="2"/>
          <c:order val="2"/>
          <c:tx>
            <c:strRef>
              <c:f>[1]CAR!$E$1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[1]CAR!$A$2:$B$27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[1]CAR!$E$2:$E$27</c:f>
              <c:numCache>
                <c:formatCode>General</c:formatCode>
                <c:ptCount val="26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  <c:pt idx="20">
                  <c:v>0.16583137826917527</c:v>
                </c:pt>
                <c:pt idx="21">
                  <c:v>0.16941671800235214</c:v>
                </c:pt>
                <c:pt idx="22">
                  <c:v>0.16312008105856024</c:v>
                </c:pt>
                <c:pt idx="23">
                  <c:v>0.16471726280638385</c:v>
                </c:pt>
                <c:pt idx="24">
                  <c:v>0.15069987622953732</c:v>
                </c:pt>
                <c:pt idx="25">
                  <c:v>0.15105963546402684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35-4391-B00E-5CF97F54C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[1]Core!$C$2:$C$27</c:f>
              <c:numCache>
                <c:formatCode>General</c:formatCode>
                <c:ptCount val="26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  <c:pt idx="20">
                  <c:v>0.11770586710629315</c:v>
                </c:pt>
                <c:pt idx="21">
                  <c:v>0.11712923345954455</c:v>
                </c:pt>
                <c:pt idx="22">
                  <c:v>0.11605634010781811</c:v>
                </c:pt>
                <c:pt idx="23">
                  <c:v>0.11632821035733118</c:v>
                </c:pt>
                <c:pt idx="24">
                  <c:v>0.10305150382237729</c:v>
                </c:pt>
                <c:pt idx="25">
                  <c:v>0.10286245704987274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7-4770-B4CF-B9F4D5FAEFBA}"/>
            </c:ext>
          </c:extLst>
        </c:ser>
        <c:ser>
          <c:idx val="1"/>
          <c:order val="1"/>
          <c:tx>
            <c:strRef>
              <c:f>[1]Core!$D$1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[1]Core!$D$2:$D$27</c:f>
              <c:numCache>
                <c:formatCode>General</c:formatCode>
                <c:ptCount val="26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  <c:pt idx="20">
                  <c:v>0.14891085344319976</c:v>
                </c:pt>
                <c:pt idx="21">
                  <c:v>0.14607054980091277</c:v>
                </c:pt>
                <c:pt idx="22">
                  <c:v>0.12152987117734708</c:v>
                </c:pt>
                <c:pt idx="23">
                  <c:v>0.1510579896466003</c:v>
                </c:pt>
                <c:pt idx="24">
                  <c:v>0.15551251760796864</c:v>
                </c:pt>
                <c:pt idx="25">
                  <c:v>0.15851345290699431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7-4770-B4CF-B9F4D5FAEFBA}"/>
            </c:ext>
          </c:extLst>
        </c:ser>
        <c:ser>
          <c:idx val="2"/>
          <c:order val="2"/>
          <c:tx>
            <c:strRef>
              <c:f>[1]Core!$E$1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[1]Core!$A$2:$B$27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[1]Core!$E$2:$E$27</c:f>
              <c:numCache>
                <c:formatCode>General</c:formatCode>
                <c:ptCount val="26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  <c:pt idx="20">
                  <c:v>0.12160811300129447</c:v>
                </c:pt>
                <c:pt idx="21">
                  <c:v>0.12084538811811092</c:v>
                </c:pt>
                <c:pt idx="22">
                  <c:v>0.11676142932368852</c:v>
                </c:pt>
                <c:pt idx="23">
                  <c:v>0.12075272214251839</c:v>
                </c:pt>
                <c:pt idx="24">
                  <c:v>0.10897133549133438</c:v>
                </c:pt>
                <c:pt idx="25">
                  <c:v>0.10890783636942211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D7-4770-B4CF-B9F4D5FAE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[1]Leverage!$C$2:$C$27</c:f>
              <c:numCache>
                <c:formatCode>General</c:formatCode>
                <c:ptCount val="26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  <c:pt idx="20">
                  <c:v>7.4350308134587553E-2</c:v>
                </c:pt>
                <c:pt idx="21">
                  <c:v>7.2670182161460498E-2</c:v>
                </c:pt>
                <c:pt idx="22">
                  <c:v>7.1631528575381229E-2</c:v>
                </c:pt>
                <c:pt idx="23">
                  <c:v>7.2878298682762702E-2</c:v>
                </c:pt>
                <c:pt idx="24">
                  <c:v>7.1556333625464402E-2</c:v>
                </c:pt>
                <c:pt idx="25">
                  <c:v>7.0619008211003267E-2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1-4232-80E7-357EA8DEBD4D}"/>
            </c:ext>
          </c:extLst>
        </c:ser>
        <c:ser>
          <c:idx val="1"/>
          <c:order val="1"/>
          <c:tx>
            <c:strRef>
              <c:f>[1]Leverage!$D$1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[1]Leverage!$D$2:$D$27</c:f>
              <c:numCache>
                <c:formatCode>General</c:formatCode>
                <c:ptCount val="26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  <c:pt idx="20">
                  <c:v>0.12770518388779842</c:v>
                </c:pt>
                <c:pt idx="21">
                  <c:v>0.12649175913068855</c:v>
                </c:pt>
                <c:pt idx="22">
                  <c:v>0.10635242665750023</c:v>
                </c:pt>
                <c:pt idx="23">
                  <c:v>0.13500648392806727</c:v>
                </c:pt>
                <c:pt idx="24">
                  <c:v>0.13311883666866084</c:v>
                </c:pt>
                <c:pt idx="25">
                  <c:v>0.12932485896160853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1-4232-80E7-357EA8DEBD4D}"/>
            </c:ext>
          </c:extLst>
        </c:ser>
        <c:ser>
          <c:idx val="2"/>
          <c:order val="2"/>
          <c:tx>
            <c:strRef>
              <c:f>[1]Leverage!$E$1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[1]Leverage!$A$2:$B$27</c:f>
              <c:multiLvlStrCache>
                <c:ptCount val="26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[1]Leverage!$E$2:$E$27</c:f>
              <c:numCache>
                <c:formatCode>General</c:formatCode>
                <c:ptCount val="26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  <c:pt idx="20">
                  <c:v>7.9432089944799777E-2</c:v>
                </c:pt>
                <c:pt idx="21">
                  <c:v>7.7808605743711012E-2</c:v>
                </c:pt>
                <c:pt idx="22">
                  <c:v>7.4910568928311771E-2</c:v>
                </c:pt>
                <c:pt idx="23">
                  <c:v>7.8646258287770138E-2</c:v>
                </c:pt>
                <c:pt idx="24">
                  <c:v>7.7314202836081203E-2</c:v>
                </c:pt>
                <c:pt idx="25">
                  <c:v>7.6079403501648615E-2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1-4232-80E7-357EA8DE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6. Profit</a:t>
            </a:r>
            <a:r>
              <a:rPr lang="en-US" b="1" baseline="0"/>
              <a:t> After Tax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72153670810976"/>
          <c:y val="0.23492049969837189"/>
          <c:w val="0.81419716785236607"/>
          <c:h val="0.54985403878623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[1]PAT!$A$2</c:f>
              <c:strCache>
                <c:ptCount val="1"/>
                <c:pt idx="0">
                  <c:v>43435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[1]PAT!$B$1:$D$1</c:f>
              <c:strCache>
                <c:ptCount val="3"/>
                <c:pt idx="0">
                  <c:v>Banks</c:v>
                </c:pt>
                <c:pt idx="1">
                  <c:v>Non-Banks</c:v>
                </c:pt>
                <c:pt idx="2">
                  <c:v>Overall</c:v>
                </c:pt>
              </c:strCache>
            </c:strRef>
          </c:cat>
          <c:val>
            <c:numRef>
              <c:f>[1]PAT!$B$2:$D$2</c:f>
              <c:numCache>
                <c:formatCode>General</c:formatCode>
                <c:ptCount val="3"/>
                <c:pt idx="0">
                  <c:v>2314.6480730928497</c:v>
                </c:pt>
                <c:pt idx="1">
                  <c:v>-1839.872602706452</c:v>
                </c:pt>
                <c:pt idx="2">
                  <c:v>474.78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5-4DA8-8335-F5964E365FCC}"/>
            </c:ext>
          </c:extLst>
        </c:ser>
        <c:ser>
          <c:idx val="1"/>
          <c:order val="1"/>
          <c:tx>
            <c:strRef>
              <c:f>[1]PAT!$A$3</c:f>
              <c:strCache>
                <c:ptCount val="1"/>
                <c:pt idx="0">
                  <c:v>43800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[1]PAT!$B$1:$D$1</c:f>
              <c:strCache>
                <c:ptCount val="3"/>
                <c:pt idx="0">
                  <c:v>Banks</c:v>
                </c:pt>
                <c:pt idx="1">
                  <c:v>Non-Banks</c:v>
                </c:pt>
                <c:pt idx="2">
                  <c:v>Overall</c:v>
                </c:pt>
              </c:strCache>
            </c:strRef>
          </c:cat>
          <c:val>
            <c:numRef>
              <c:f>[1]PAT!$B$3:$D$3</c:f>
              <c:numCache>
                <c:formatCode>General</c:formatCode>
                <c:ptCount val="3"/>
                <c:pt idx="0">
                  <c:v>1276.5919343100031</c:v>
                </c:pt>
                <c:pt idx="1">
                  <c:v>270.57864407665147</c:v>
                </c:pt>
                <c:pt idx="2">
                  <c:v>1817.7492224633061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5-4DA8-8335-F5964E365FCC}"/>
            </c:ext>
          </c:extLst>
        </c:ser>
        <c:ser>
          <c:idx val="2"/>
          <c:order val="2"/>
          <c:tx>
            <c:strRef>
              <c:f>[1]PAT!$A$4</c:f>
              <c:strCache>
                <c:ptCount val="1"/>
                <c:pt idx="0">
                  <c:v>44166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[1]PAT!$B$1:$D$1</c:f>
              <c:strCache>
                <c:ptCount val="3"/>
                <c:pt idx="0">
                  <c:v>Banks</c:v>
                </c:pt>
                <c:pt idx="1">
                  <c:v>Non-Banks</c:v>
                </c:pt>
                <c:pt idx="2">
                  <c:v>Overall</c:v>
                </c:pt>
              </c:strCache>
            </c:strRef>
          </c:cat>
          <c:val>
            <c:numRef>
              <c:f>[1]PAT!$B$4:$D$4</c:f>
              <c:numCache>
                <c:formatCode>General</c:formatCode>
                <c:ptCount val="3"/>
                <c:pt idx="0">
                  <c:v>80.105760774208733</c:v>
                </c:pt>
                <c:pt idx="1">
                  <c:v>1752.43334274875</c:v>
                </c:pt>
                <c:pt idx="2">
                  <c:v>1832.5391035229586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D5-4DA8-8335-F5964E365FCC}"/>
            </c:ext>
          </c:extLst>
        </c:ser>
        <c:ser>
          <c:idx val="3"/>
          <c:order val="3"/>
          <c:tx>
            <c:strRef>
              <c:f>[1]PAT!$A$5</c:f>
              <c:strCache>
                <c:ptCount val="1"/>
                <c:pt idx="0">
                  <c:v>44531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[1]PAT!$B$1:$D$1</c:f>
              <c:strCache>
                <c:ptCount val="3"/>
                <c:pt idx="0">
                  <c:v>Banks</c:v>
                </c:pt>
                <c:pt idx="1">
                  <c:v>Non-Banks</c:v>
                </c:pt>
                <c:pt idx="2">
                  <c:v>Overall</c:v>
                </c:pt>
              </c:strCache>
            </c:strRef>
          </c:cat>
          <c:val>
            <c:numRef>
              <c:f>[1]PAT!$B$5:$D$5</c:f>
              <c:numCache>
                <c:formatCode>General</c:formatCode>
                <c:ptCount val="3"/>
                <c:pt idx="0">
                  <c:v>1479.6394397927925</c:v>
                </c:pt>
                <c:pt idx="1">
                  <c:v>2508.4039039986174</c:v>
                </c:pt>
                <c:pt idx="2">
                  <c:v>3988.0433437914098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D5-4DA8-8335-F5964E365FCC}"/>
            </c:ext>
          </c:extLst>
        </c:ser>
        <c:ser>
          <c:idx val="4"/>
          <c:order val="4"/>
          <c:tx>
            <c:strRef>
              <c:f>[1]PAT!$A$6</c:f>
              <c:strCache>
                <c:ptCount val="1"/>
                <c:pt idx="0">
                  <c:v>44896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[1]PAT!$B$1:$D$1</c:f>
              <c:strCache>
                <c:ptCount val="3"/>
                <c:pt idx="0">
                  <c:v>Banks</c:v>
                </c:pt>
                <c:pt idx="1">
                  <c:v>Non-Banks</c:v>
                </c:pt>
                <c:pt idx="2">
                  <c:v>Overall</c:v>
                </c:pt>
              </c:strCache>
            </c:strRef>
          </c:cat>
          <c:val>
            <c:numRef>
              <c:f>[1]PAT!$B$6:$D$6</c:f>
              <c:numCache>
                <c:formatCode>General</c:formatCode>
                <c:ptCount val="3"/>
                <c:pt idx="0">
                  <c:v>1976.6405553634218</c:v>
                </c:pt>
                <c:pt idx="1">
                  <c:v>2114.935442833882</c:v>
                </c:pt>
                <c:pt idx="2">
                  <c:v>4091.5759981973038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D5-4DA8-8335-F5964E365F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933608"/>
        <c:axId val="790936128"/>
      </c:barChart>
      <c:catAx>
        <c:axId val="7909336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90936128"/>
        <c:crosses val="autoZero"/>
        <c:auto val="0"/>
        <c:lblAlgn val="ctr"/>
        <c:lblOffset val="100"/>
        <c:noMultiLvlLbl val="1"/>
      </c:catAx>
      <c:valAx>
        <c:axId val="79093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9093360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Loan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Loan!$C$1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Loan!$C$2:$C$21</c:f>
              <c:numCache>
                <c:formatCode>_(* #,##0.00_);_(* \(#,##0.00\);_(* "-"??_);_(@_)</c:formatCode>
                <c:ptCount val="20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4-4C42-A884-9C22C332E05A}"/>
            </c:ext>
          </c:extLst>
        </c:ser>
        <c:ser>
          <c:idx val="1"/>
          <c:order val="1"/>
          <c:tx>
            <c:strRef>
              <c:f>Loan!$D$1</c:f>
              <c:strCache>
                <c:ptCount val="1"/>
                <c:pt idx="0">
                  <c:v>Non-Banks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Loan!$D$2:$D$21</c:f>
              <c:numCache>
                <c:formatCode>_(* #,##0.00_);_(* \(#,##0.00\);_(* "-"??_);_(@_)</c:formatCode>
                <c:ptCount val="20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4-4C42-A884-9C22C332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069424"/>
        <c:axId val="706069784"/>
      </c:barChart>
      <c:catAx>
        <c:axId val="7060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784"/>
        <c:crosses val="autoZero"/>
        <c:auto val="1"/>
        <c:lblAlgn val="ctr"/>
        <c:lblOffset val="100"/>
        <c:noMultiLvlLbl val="0"/>
      </c:catAx>
      <c:valAx>
        <c:axId val="7060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Nu. in millions</a:t>
                </a:r>
              </a:p>
            </c:rich>
          </c:tx>
          <c:layout>
            <c:manualLayout>
              <c:xMode val="edge"/>
              <c:yMode val="edge"/>
              <c:x val="2.7010435850214856E-2"/>
              <c:y val="0.21860090405366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NPL!$C$2:$C$21</c:f>
              <c:numCache>
                <c:formatCode>0%</c:formatCode>
                <c:ptCount val="20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4-42A6-B512-03D41F718A44}"/>
            </c:ext>
          </c:extLst>
        </c:ser>
        <c:ser>
          <c:idx val="1"/>
          <c:order val="1"/>
          <c:tx>
            <c:strRef>
              <c:f>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NPL!$D$2:$D$21</c:f>
              <c:numCache>
                <c:formatCode>0%</c:formatCode>
                <c:ptCount val="20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2-471D-8ED6-03EE44B6E271}"/>
            </c:ext>
          </c:extLst>
        </c:ser>
        <c:ser>
          <c:idx val="2"/>
          <c:order val="2"/>
          <c:tx>
            <c:strRef>
              <c:f>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NPL!$E$2:$E$21</c:f>
              <c:numCache>
                <c:formatCode>0%</c:formatCode>
                <c:ptCount val="20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2-471D-8ED6-03EE44B6E271}"/>
            </c:ext>
          </c:extLst>
        </c:ser>
        <c:ser>
          <c:idx val="3"/>
          <c:order val="3"/>
          <c:tx>
            <c:strRef>
              <c:f>NPL!$F$1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NPL!$F$2:$F$21</c:f>
            </c:numRef>
          </c:val>
          <c:smooth val="0"/>
          <c:extLst>
            <c:ext xmlns:c16="http://schemas.microsoft.com/office/drawing/2014/chart" uri="{C3380CC4-5D6E-409C-BE32-E72D297353CC}">
              <c16:uniqueId val="{00000002-68F2-471D-8ED6-03EE44B6E2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CAR!$C$2:$C$21</c:f>
              <c:numCache>
                <c:formatCode>0.0%</c:formatCode>
                <c:ptCount val="20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C-41F9-B86C-E1591BE9F7D3}"/>
            </c:ext>
          </c:extLst>
        </c:ser>
        <c:ser>
          <c:idx val="1"/>
          <c:order val="1"/>
          <c:tx>
            <c:strRef>
              <c:f>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CAR!$D$2:$D$21</c:f>
              <c:numCache>
                <c:formatCode>0.0%</c:formatCode>
                <c:ptCount val="20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C-41F9-B86C-E1591BE9F7D3}"/>
            </c:ext>
          </c:extLst>
        </c:ser>
        <c:ser>
          <c:idx val="2"/>
          <c:order val="2"/>
          <c:tx>
            <c:strRef>
              <c:f>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CAR!$E$2:$E$21</c:f>
              <c:numCache>
                <c:formatCode>0.0%</c:formatCode>
                <c:ptCount val="20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6-4A7E-84B9-5F32E8A01662}"/>
            </c:ext>
          </c:extLst>
        </c:ser>
        <c:ser>
          <c:idx val="3"/>
          <c:order val="3"/>
          <c:tx>
            <c:strRef>
              <c:f>CAR!$F$1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CAR!$F$2:$F$21</c:f>
              <c:numCache>
                <c:formatCode>0.0%</c:formatCode>
                <c:ptCount val="20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A7E-84B9-5F32E8A0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177800</xdr:rowOff>
    </xdr:from>
    <xdr:to>
      <xdr:col>7</xdr:col>
      <xdr:colOff>558800</xdr:colOff>
      <xdr:row>16</xdr:row>
      <xdr:rowOff>44450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BF7BB7-EADA-4AE8-9DBB-15DF4B5A2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0</xdr:row>
      <xdr:rowOff>139700</xdr:rowOff>
    </xdr:from>
    <xdr:to>
      <xdr:col>15</xdr:col>
      <xdr:colOff>584200</xdr:colOff>
      <xdr:row>16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79AA52F-AE33-4894-9D1D-E3988898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133350</xdr:colOff>
      <xdr:row>0</xdr:row>
      <xdr:rowOff>165100</xdr:rowOff>
    </xdr:from>
    <xdr:to>
      <xdr:col>24</xdr:col>
      <xdr:colOff>280989</xdr:colOff>
      <xdr:row>15</xdr:row>
      <xdr:rowOff>96839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EDD928B-1FAB-4EED-B186-EAB1E7502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16</xdr:row>
      <xdr:rowOff>152400</xdr:rowOff>
    </xdr:from>
    <xdr:to>
      <xdr:col>7</xdr:col>
      <xdr:colOff>469900</xdr:colOff>
      <xdr:row>31</xdr:row>
      <xdr:rowOff>63500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52235FA-B486-44E8-9121-1FC40A6AE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584200</xdr:colOff>
      <xdr:row>16</xdr:row>
      <xdr:rowOff>165100</xdr:rowOff>
    </xdr:from>
    <xdr:to>
      <xdr:col>15</xdr:col>
      <xdr:colOff>488950</xdr:colOff>
      <xdr:row>31</xdr:row>
      <xdr:rowOff>50800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8D0DE0A-D4B9-45A7-AA29-01A72A47F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158750</xdr:colOff>
      <xdr:row>15</xdr:row>
      <xdr:rowOff>165100</xdr:rowOff>
    </xdr:from>
    <xdr:to>
      <xdr:col>24</xdr:col>
      <xdr:colOff>114300</xdr:colOff>
      <xdr:row>32</xdr:row>
      <xdr:rowOff>19050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CA9C647-A9CA-416E-BF50-28F4A60B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3</xdr:row>
      <xdr:rowOff>185737</xdr:rowOff>
    </xdr:from>
    <xdr:to>
      <xdr:col>14</xdr:col>
      <xdr:colOff>295274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28E38-F2D2-21A5-4FE0-91B2BFB73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80962</xdr:rowOff>
    </xdr:from>
    <xdr:to>
      <xdr:col>15</xdr:col>
      <xdr:colOff>66675</xdr:colOff>
      <xdr:row>14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965B9-B336-D49C-F3F5-D64AFF1D9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0</xdr:row>
      <xdr:rowOff>42862</xdr:rowOff>
    </xdr:from>
    <xdr:to>
      <xdr:col>15</xdr:col>
      <xdr:colOff>314325</xdr:colOff>
      <xdr:row>15</xdr:row>
      <xdr:rowOff>28576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3576DB-409A-C3DF-C8F1-8A0D7ECE7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147637</xdr:rowOff>
    </xdr:from>
    <xdr:to>
      <xdr:col>15</xdr:col>
      <xdr:colOff>485775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80ACF0-1884-277D-6AB6-9FC117ED1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</xdr:row>
      <xdr:rowOff>185737</xdr:rowOff>
    </xdr:from>
    <xdr:to>
      <xdr:col>13</xdr:col>
      <xdr:colOff>590550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5B63C-82E4-D85B-A8D3-FB7E2AAA8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147637</xdr:rowOff>
    </xdr:from>
    <xdr:to>
      <xdr:col>13</xdr:col>
      <xdr:colOff>285750</xdr:colOff>
      <xdr:row>21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EFE0A3-90BA-9762-ABA1-BBBA3943D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1</xdr:row>
      <xdr:rowOff>166687</xdr:rowOff>
    </xdr:from>
    <xdr:to>
      <xdr:col>13</xdr:col>
      <xdr:colOff>109537</xdr:colOff>
      <xdr:row>16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3E4954-D83E-AFA1-B416-F0AB6D689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e%20Indicators%20June%202023%20Dashboar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une%202023\Detailed%20Core%20indicators%20June%202023.xls" TargetMode="External"/><Relationship Id="rId1" Type="http://schemas.openxmlformats.org/officeDocument/2006/relationships/externalLinkPath" Target="/DFRS/Core%20Indicator/June%202023/Detailed%20Core%20indicators%20June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Overall/Core%20Indic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Jan%202023/Detailed%20Core%20indicators%20Jan%2020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Feb%202023/Detailed%20Core%20indicators%20Feb%2020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March%202023/Detailed%20Core%20indicators%20March%2020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April%202023/Detailed%20Core%20indicators%20April%2020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May%202023/Detailed%20Core%20indicators%20Ma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Banks"/>
      <sheetName val="Non-Banks"/>
      <sheetName val="Dashboard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1">
          <cell r="C1" t="str">
            <v>Banks</v>
          </cell>
          <cell r="D1" t="str">
            <v>Non-Banks</v>
          </cell>
          <cell r="E1" t="str">
            <v>Total Loan</v>
          </cell>
        </row>
        <row r="2">
          <cell r="A2">
            <v>2018</v>
          </cell>
          <cell r="B2" t="str">
            <v>Mar</v>
          </cell>
          <cell r="C2">
            <v>86839.061698031001</v>
          </cell>
          <cell r="D2">
            <v>19536.129575939998</v>
          </cell>
          <cell r="E2">
            <v>106375.191273971</v>
          </cell>
        </row>
        <row r="3">
          <cell r="A3"/>
          <cell r="B3" t="str">
            <v>Jun</v>
          </cell>
          <cell r="C3">
            <v>89492.789050969994</v>
          </cell>
          <cell r="D3">
            <v>19317.923549340005</v>
          </cell>
          <cell r="E3">
            <v>108810.71260031102</v>
          </cell>
        </row>
        <row r="4">
          <cell r="A4"/>
          <cell r="B4" t="str">
            <v>Sep</v>
          </cell>
          <cell r="C4">
            <v>94257.106095060008</v>
          </cell>
          <cell r="D4">
            <v>19993.76295679</v>
          </cell>
          <cell r="E4">
            <v>114250.869051852</v>
          </cell>
        </row>
        <row r="5">
          <cell r="A5"/>
          <cell r="B5" t="str">
            <v>Dec</v>
          </cell>
          <cell r="C5">
            <v>99542.627182230004</v>
          </cell>
          <cell r="D5">
            <v>20696.164166240022</v>
          </cell>
          <cell r="E5">
            <v>120238.80662752101</v>
          </cell>
        </row>
        <row r="6">
          <cell r="A6">
            <v>2019</v>
          </cell>
          <cell r="B6" t="str">
            <v>Mar</v>
          </cell>
          <cell r="C6">
            <v>103455.02166412592</v>
          </cell>
          <cell r="D6">
            <v>21541.615926300001</v>
          </cell>
          <cell r="E6">
            <v>125011.82352765398</v>
          </cell>
        </row>
        <row r="7">
          <cell r="A7"/>
          <cell r="B7" t="str">
            <v>Jun</v>
          </cell>
          <cell r="C7">
            <v>107823.7856128269</v>
          </cell>
          <cell r="D7">
            <v>21766.127813530042</v>
          </cell>
          <cell r="E7">
            <v>129595.36374372254</v>
          </cell>
        </row>
        <row r="8">
          <cell r="A8"/>
          <cell r="B8" t="str">
            <v>Sep</v>
          </cell>
          <cell r="C8">
            <v>110793.51442167688</v>
          </cell>
          <cell r="D8">
            <v>22289.76181258</v>
          </cell>
          <cell r="E8">
            <v>133131.142246787</v>
          </cell>
        </row>
        <row r="9">
          <cell r="A9"/>
          <cell r="B9" t="str">
            <v>Dec</v>
          </cell>
          <cell r="C9">
            <v>116541.68544337233</v>
          </cell>
          <cell r="D9">
            <v>37784.487867320022</v>
          </cell>
          <cell r="E9">
            <v>154316.42571906489</v>
          </cell>
        </row>
        <row r="10">
          <cell r="A10">
            <v>2020</v>
          </cell>
          <cell r="B10" t="str">
            <v>Mar</v>
          </cell>
          <cell r="C10">
            <v>118433.44059570009</v>
          </cell>
          <cell r="D10">
            <v>40493.857098229957</v>
          </cell>
          <cell r="E10">
            <v>158928.07159756497</v>
          </cell>
        </row>
        <row r="11">
          <cell r="A11"/>
          <cell r="B11" t="str">
            <v>Jun</v>
          </cell>
          <cell r="C11">
            <v>121831.33846155625</v>
          </cell>
          <cell r="D11">
            <v>40869.085773269973</v>
          </cell>
          <cell r="E11">
            <v>162927.01106876519</v>
          </cell>
        </row>
        <row r="12">
          <cell r="A12"/>
          <cell r="B12" t="str">
            <v>Sep</v>
          </cell>
          <cell r="C12">
            <v>123947.93554582476</v>
          </cell>
          <cell r="D12">
            <v>40898.134979519964</v>
          </cell>
          <cell r="E12">
            <v>164846.07052453596</v>
          </cell>
        </row>
        <row r="13">
          <cell r="A13"/>
          <cell r="B13" t="str">
            <v>Dec</v>
          </cell>
          <cell r="C13">
            <v>126363.79909347199</v>
          </cell>
          <cell r="D13">
            <v>40625.691978540039</v>
          </cell>
          <cell r="E13">
            <v>166989.49107201202</v>
          </cell>
        </row>
        <row r="14">
          <cell r="A14">
            <v>2021</v>
          </cell>
          <cell r="B14" t="str">
            <v>Mar</v>
          </cell>
          <cell r="C14">
            <v>128951.63868900102</v>
          </cell>
          <cell r="D14">
            <v>40851.28677873571</v>
          </cell>
          <cell r="E14">
            <v>169802.92546773673</v>
          </cell>
        </row>
        <row r="15">
          <cell r="A15"/>
          <cell r="B15" t="str">
            <v>Jun</v>
          </cell>
          <cell r="C15">
            <v>130897.83271058087</v>
          </cell>
          <cell r="D15">
            <v>41243.549967369996</v>
          </cell>
          <cell r="E15">
            <v>172141.38267795087</v>
          </cell>
        </row>
        <row r="16">
          <cell r="A16"/>
          <cell r="B16" t="str">
            <v>Sep</v>
          </cell>
          <cell r="C16">
            <v>134359.87</v>
          </cell>
          <cell r="D16">
            <v>41428.68</v>
          </cell>
          <cell r="E16">
            <v>175788.55</v>
          </cell>
        </row>
        <row r="17">
          <cell r="A17"/>
          <cell r="B17" t="str">
            <v>Dec</v>
          </cell>
          <cell r="C17">
            <v>135415.88657319604</v>
          </cell>
          <cell r="D17">
            <v>40793.400050935008</v>
          </cell>
          <cell r="E17">
            <v>176209.28662413105</v>
          </cell>
        </row>
        <row r="18">
          <cell r="A18">
            <v>2022</v>
          </cell>
          <cell r="B18" t="str">
            <v>Mar</v>
          </cell>
          <cell r="C18">
            <v>138284.66058426604</v>
          </cell>
          <cell r="D18">
            <v>41288.565963622605</v>
          </cell>
          <cell r="E18">
            <v>179573.23</v>
          </cell>
        </row>
        <row r="19">
          <cell r="A19"/>
          <cell r="B19" t="str">
            <v>Jun</v>
          </cell>
          <cell r="C19">
            <v>143532.33759576001</v>
          </cell>
          <cell r="D19">
            <v>42375.240053028858</v>
          </cell>
          <cell r="E19">
            <v>185907.58</v>
          </cell>
        </row>
        <row r="20">
          <cell r="A20"/>
          <cell r="B20" t="str">
            <v>Sep</v>
          </cell>
          <cell r="C20">
            <v>149966.96817882964</v>
          </cell>
          <cell r="D20">
            <v>41992.43639642559</v>
          </cell>
          <cell r="E20">
            <v>191959.4</v>
          </cell>
        </row>
        <row r="21">
          <cell r="A21"/>
          <cell r="B21" t="str">
            <v>Dec</v>
          </cell>
          <cell r="C21">
            <v>160873.71984383508</v>
          </cell>
          <cell r="D21">
            <v>41509.575473710007</v>
          </cell>
          <cell r="E21">
            <v>202383.29633503009</v>
          </cell>
        </row>
        <row r="22">
          <cell r="A22">
            <v>2023</v>
          </cell>
          <cell r="B22" t="str">
            <v>Jan</v>
          </cell>
          <cell r="C22">
            <v>160873.71984383508</v>
          </cell>
          <cell r="D22">
            <v>41509.575473710007</v>
          </cell>
          <cell r="E22">
            <v>204059.59821879893</v>
          </cell>
        </row>
        <row r="23">
          <cell r="A23"/>
          <cell r="B23" t="str">
            <v>Feb</v>
          </cell>
          <cell r="C23">
            <v>163784.22179519528</v>
          </cell>
          <cell r="D23">
            <v>41233.94202038004</v>
          </cell>
          <cell r="E23">
            <v>205018.1638155753</v>
          </cell>
        </row>
        <row r="24">
          <cell r="A24"/>
          <cell r="B24" t="str">
            <v>Mar</v>
          </cell>
          <cell r="C24">
            <v>165428.06071717618</v>
          </cell>
          <cell r="D24">
            <v>41861.819670479999</v>
          </cell>
          <cell r="E24">
            <v>207289.88038765619</v>
          </cell>
        </row>
        <row r="25">
          <cell r="A25"/>
          <cell r="B25" t="str">
            <v>Apr</v>
          </cell>
          <cell r="C25">
            <v>167303.91180465609</v>
          </cell>
          <cell r="D25">
            <v>41496.684814689987</v>
          </cell>
          <cell r="E25">
            <v>208800.59661934606</v>
          </cell>
        </row>
        <row r="26">
          <cell r="A26"/>
          <cell r="B26" t="str">
            <v>May</v>
          </cell>
          <cell r="C26">
            <v>176700.10820204561</v>
          </cell>
          <cell r="D26">
            <v>41607.517814310006</v>
          </cell>
          <cell r="E26">
            <v>218307.62601635561</v>
          </cell>
        </row>
        <row r="27">
          <cell r="A27"/>
          <cell r="B27" t="str">
            <v>Jun</v>
          </cell>
          <cell r="C27">
            <v>176977.70842757687</v>
          </cell>
          <cell r="D27">
            <v>41819.737529570019</v>
          </cell>
          <cell r="E27">
            <v>218797.44595714688</v>
          </cell>
        </row>
      </sheetData>
      <sheetData sheetId="5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0.13272773730649737</v>
          </cell>
          <cell r="D2">
            <v>0.20652234408236764</v>
          </cell>
          <cell r="E2">
            <v>0.14630000000000001</v>
          </cell>
        </row>
        <row r="3">
          <cell r="A3"/>
          <cell r="B3" t="str">
            <v>Jun</v>
          </cell>
          <cell r="C3">
            <v>0.10819495169448572</v>
          </cell>
          <cell r="D3">
            <v>0.14766212390914321</v>
          </cell>
          <cell r="E3">
            <v>0.1152</v>
          </cell>
        </row>
        <row r="4">
          <cell r="A4"/>
          <cell r="B4" t="str">
            <v>Sep</v>
          </cell>
          <cell r="C4">
            <v>0.1200572040231891</v>
          </cell>
          <cell r="D4">
            <v>0.14433582583262347</v>
          </cell>
          <cell r="E4">
            <v>0.12429999999999999</v>
          </cell>
        </row>
        <row r="5">
          <cell r="A5"/>
          <cell r="B5" t="str">
            <v>Dec</v>
          </cell>
          <cell r="C5">
            <v>7.0280449103202969E-2</v>
          </cell>
          <cell r="D5">
            <v>0.2679741054343201</v>
          </cell>
          <cell r="E5">
            <v>0.1043</v>
          </cell>
        </row>
        <row r="6">
          <cell r="A6">
            <v>2019</v>
          </cell>
          <cell r="B6" t="str">
            <v>Mar</v>
          </cell>
          <cell r="C6">
            <v>0.10902170512919292</v>
          </cell>
          <cell r="D6">
            <v>0.40597508424810674</v>
          </cell>
          <cell r="E6">
            <v>0.16020000000000001</v>
          </cell>
        </row>
        <row r="7">
          <cell r="A7"/>
          <cell r="B7" t="str">
            <v>Jun</v>
          </cell>
          <cell r="C7">
            <v>9.8863446011027353E-2</v>
          </cell>
          <cell r="D7">
            <v>0.49473593861358295</v>
          </cell>
          <cell r="E7">
            <v>0.1653</v>
          </cell>
        </row>
        <row r="8">
          <cell r="A8"/>
          <cell r="B8" t="str">
            <v>Sep</v>
          </cell>
          <cell r="C8">
            <v>0.12281953394717174</v>
          </cell>
          <cell r="D8">
            <v>0.48745121344221204</v>
          </cell>
          <cell r="E8">
            <v>0.18390000000000001</v>
          </cell>
        </row>
        <row r="9">
          <cell r="A9"/>
          <cell r="B9" t="str">
            <v>Dec</v>
          </cell>
          <cell r="C9">
            <v>8.4466040266668055E-2</v>
          </cell>
          <cell r="D9">
            <v>0.18294341561417821</v>
          </cell>
          <cell r="E9">
            <v>0.10857677348968718</v>
          </cell>
        </row>
        <row r="10">
          <cell r="A10">
            <v>2020</v>
          </cell>
          <cell r="B10" t="str">
            <v>Mar</v>
          </cell>
          <cell r="C10">
            <v>0.15184666858738913</v>
          </cell>
          <cell r="D10">
            <v>0.25136569484152516</v>
          </cell>
          <cell r="E10">
            <v>0.1772</v>
          </cell>
        </row>
        <row r="11">
          <cell r="A11"/>
          <cell r="B11" t="str">
            <v>Jun</v>
          </cell>
          <cell r="C11">
            <v>0.14499808180781393</v>
          </cell>
          <cell r="D11">
            <v>0.21849225322970892</v>
          </cell>
          <cell r="E11">
            <v>0.1636</v>
          </cell>
        </row>
        <row r="12">
          <cell r="A12"/>
          <cell r="B12" t="str">
            <v>Sep</v>
          </cell>
          <cell r="C12">
            <v>0.12787758477347164</v>
          </cell>
          <cell r="D12">
            <v>0.23525872656511368</v>
          </cell>
          <cell r="E12">
            <v>0.1545</v>
          </cell>
        </row>
        <row r="13">
          <cell r="A13"/>
          <cell r="B13" t="str">
            <v>Dec</v>
          </cell>
          <cell r="C13">
            <v>0.11679999486221722</v>
          </cell>
          <cell r="D13">
            <v>0.23722902849743274</v>
          </cell>
          <cell r="E13">
            <v>0.14609832252540933</v>
          </cell>
        </row>
        <row r="14">
          <cell r="A14">
            <v>2021</v>
          </cell>
          <cell r="B14" t="str">
            <v>Mar</v>
          </cell>
          <cell r="C14">
            <v>0.12051849096454471</v>
          </cell>
          <cell r="D14">
            <v>0.22552691448842366</v>
          </cell>
          <cell r="E14">
            <v>0.14580000000000001</v>
          </cell>
        </row>
        <row r="15">
          <cell r="A15"/>
          <cell r="B15" t="str">
            <v>Jun</v>
          </cell>
          <cell r="C15">
            <v>0.11453078628485011</v>
          </cell>
          <cell r="D15">
            <v>0.22432779504249312</v>
          </cell>
          <cell r="E15">
            <v>0.14080000000000001</v>
          </cell>
        </row>
        <row r="16">
          <cell r="A16"/>
          <cell r="B16" t="str">
            <v>Sep</v>
          </cell>
          <cell r="C16">
            <v>9.6000000000000002E-2</v>
          </cell>
          <cell r="D16">
            <v>0.2142</v>
          </cell>
          <cell r="E16">
            <v>0.12379999999999999</v>
          </cell>
        </row>
        <row r="17">
          <cell r="A17"/>
          <cell r="B17" t="str">
            <v>Dec</v>
          </cell>
          <cell r="C17">
            <v>6.7338278849085456E-2</v>
          </cell>
          <cell r="D17">
            <v>0.16045078135845353</v>
          </cell>
          <cell r="E17">
            <v>8.8894325283292913E-2</v>
          </cell>
        </row>
        <row r="18">
          <cell r="A18">
            <v>2022</v>
          </cell>
          <cell r="B18" t="str">
            <v>Mar</v>
          </cell>
          <cell r="C18">
            <v>7.6932149139266437E-2</v>
          </cell>
          <cell r="D18">
            <v>0.16761140461569338</v>
          </cell>
          <cell r="E18">
            <v>9.7799999999999998E-2</v>
          </cell>
        </row>
        <row r="19">
          <cell r="A19"/>
          <cell r="B19" t="str">
            <v>Jun</v>
          </cell>
          <cell r="C19">
            <v>6.5216865723243922E-2</v>
          </cell>
          <cell r="D19">
            <v>0.15805649877296138</v>
          </cell>
          <cell r="E19">
            <v>8.6400000000000005E-2</v>
          </cell>
        </row>
        <row r="20">
          <cell r="A20"/>
          <cell r="B20" t="str">
            <v>Sep</v>
          </cell>
          <cell r="C20">
            <v>4.8500000000000001E-2</v>
          </cell>
          <cell r="D20">
            <v>0.18340000000000001</v>
          </cell>
          <cell r="E20">
            <v>7.8100000000000003E-2</v>
          </cell>
        </row>
        <row r="21">
          <cell r="A21"/>
          <cell r="B21" t="str">
            <v>Dec</v>
          </cell>
          <cell r="C21">
            <v>5.6529177311209287E-2</v>
          </cell>
          <cell r="D21">
            <v>0.16531036355204376</v>
          </cell>
          <cell r="E21">
            <v>7.8840607972019208E-2</v>
          </cell>
        </row>
        <row r="22">
          <cell r="A22">
            <v>2023</v>
          </cell>
          <cell r="B22" t="str">
            <v>Jan</v>
          </cell>
          <cell r="C22">
            <v>6.3390188969026429E-2</v>
          </cell>
          <cell r="D22">
            <v>0.16894968915835798</v>
          </cell>
          <cell r="E22">
            <v>8.4815248598120382E-2</v>
          </cell>
        </row>
        <row r="23">
          <cell r="A23"/>
          <cell r="B23" t="str">
            <v>Feb</v>
          </cell>
          <cell r="C23">
            <v>6.4795876226932891E-2</v>
          </cell>
          <cell r="D23">
            <v>0.17122701387197911</v>
          </cell>
          <cell r="E23">
            <v>8.6201664266116987E-2</v>
          </cell>
        </row>
        <row r="24">
          <cell r="A24"/>
          <cell r="B24" t="str">
            <v>Mar</v>
          </cell>
          <cell r="C24">
            <v>6.6100501603297446E-2</v>
          </cell>
          <cell r="D24">
            <v>0.16934550356154426</v>
          </cell>
          <cell r="E24">
            <v>8.6950644628956963E-2</v>
          </cell>
        </row>
        <row r="25">
          <cell r="A25"/>
          <cell r="B25" t="str">
            <v>Apr</v>
          </cell>
          <cell r="C25">
            <v>6.5985413154331235E-2</v>
          </cell>
          <cell r="D25">
            <v>0.17256493149363639</v>
          </cell>
          <cell r="E25">
            <v>8.7166850141747576E-2</v>
          </cell>
        </row>
        <row r="26">
          <cell r="A26"/>
          <cell r="B26" t="str">
            <v>May</v>
          </cell>
          <cell r="C26">
            <v>5.9553153518144643E-2</v>
          </cell>
          <cell r="D26">
            <v>0.17830541559411286</v>
          </cell>
          <cell r="E26">
            <v>8.2084552358604651E-2</v>
          </cell>
        </row>
        <row r="27">
          <cell r="A27"/>
          <cell r="B27" t="str">
            <v>June</v>
          </cell>
          <cell r="C27">
            <v>5.5097219963363073E-2</v>
          </cell>
          <cell r="D27">
            <v>0.16993239057622234</v>
          </cell>
          <cell r="E27">
            <v>7.7046181356329915E-2</v>
          </cell>
        </row>
      </sheetData>
      <sheetData sheetId="6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0.15087799723742329</v>
          </cell>
          <cell r="D2">
            <v>0.12076258340283977</v>
          </cell>
          <cell r="E2">
            <v>0.1454</v>
          </cell>
        </row>
        <row r="3">
          <cell r="A3"/>
          <cell r="B3" t="str">
            <v>Jun</v>
          </cell>
          <cell r="C3">
            <v>0.16402941771273147</v>
          </cell>
          <cell r="D3">
            <v>0.15093440415767859</v>
          </cell>
          <cell r="E3">
            <v>0.16170000000000001</v>
          </cell>
        </row>
        <row r="4">
          <cell r="A4"/>
          <cell r="B4" t="str">
            <v>Sep</v>
          </cell>
          <cell r="C4">
            <v>0.16414625464167126</v>
          </cell>
          <cell r="D4">
            <v>0.15506334004181144</v>
          </cell>
          <cell r="E4">
            <v>0.16259999999999999</v>
          </cell>
        </row>
        <row r="5">
          <cell r="A5"/>
          <cell r="B5" t="str">
            <v>Dec</v>
          </cell>
          <cell r="C5">
            <v>0.16709892088267411</v>
          </cell>
          <cell r="D5">
            <v>6.8944695660106747E-2</v>
          </cell>
          <cell r="E5">
            <v>0.1512</v>
          </cell>
        </row>
        <row r="6">
          <cell r="A6">
            <v>2019</v>
          </cell>
          <cell r="B6" t="str">
            <v>Mar</v>
          </cell>
          <cell r="C6">
            <v>0.15471251513823728</v>
          </cell>
          <cell r="D6">
            <v>6.6581502378108587E-2</v>
          </cell>
          <cell r="E6">
            <v>0.14069999999999999</v>
          </cell>
        </row>
        <row r="7">
          <cell r="A7"/>
          <cell r="B7" t="str">
            <v>Jun</v>
          </cell>
          <cell r="C7">
            <v>0.15766660943617539</v>
          </cell>
          <cell r="D7">
            <v>-5.1493779704521438E-2</v>
          </cell>
          <cell r="E7">
            <v>0.12620000000000001</v>
          </cell>
        </row>
        <row r="8">
          <cell r="A8"/>
          <cell r="B8" t="str">
            <v>Sep</v>
          </cell>
          <cell r="C8">
            <v>0.15290072119501286</v>
          </cell>
          <cell r="D8">
            <v>-2.0983549673051351E-2</v>
          </cell>
          <cell r="E8">
            <v>0.12770000000000001</v>
          </cell>
        </row>
        <row r="9">
          <cell r="A9"/>
          <cell r="B9" t="str">
            <v>Dec</v>
          </cell>
          <cell r="C9">
            <v>0.15076719892568388</v>
          </cell>
          <cell r="D9">
            <v>9.4120666280933532E-2</v>
          </cell>
          <cell r="E9">
            <v>0.14219653237724642</v>
          </cell>
        </row>
        <row r="10">
          <cell r="A10">
            <v>2020</v>
          </cell>
          <cell r="B10" t="str">
            <v>Mar</v>
          </cell>
          <cell r="C10">
            <v>0.13467175795442593</v>
          </cell>
          <cell r="D10">
            <v>0.10335162657818975</v>
          </cell>
          <cell r="E10">
            <v>0.12970000000000001</v>
          </cell>
        </row>
        <row r="11">
          <cell r="A11"/>
          <cell r="B11" t="str">
            <v>Jun</v>
          </cell>
          <cell r="C11">
            <v>0.12102493565928372</v>
          </cell>
          <cell r="D11">
            <v>9.0850243331513564E-2</v>
          </cell>
          <cell r="E11">
            <v>0.11650000000000001</v>
          </cell>
        </row>
        <row r="12">
          <cell r="A12"/>
          <cell r="B12" t="str">
            <v>Sep</v>
          </cell>
          <cell r="C12">
            <v>0.12716664068801739</v>
          </cell>
          <cell r="D12">
            <v>0.10691089421919261</v>
          </cell>
          <cell r="E12">
            <v>0.1242</v>
          </cell>
        </row>
        <row r="13">
          <cell r="A13"/>
          <cell r="B13" t="str">
            <v>Dec</v>
          </cell>
          <cell r="C13">
            <v>0.14249891869750533</v>
          </cell>
          <cell r="D13">
            <v>0.11262581455771514</v>
          </cell>
          <cell r="E13">
            <v>0.1381670559845834</v>
          </cell>
        </row>
        <row r="14">
          <cell r="A14">
            <v>2021</v>
          </cell>
          <cell r="B14" t="str">
            <v>Mar</v>
          </cell>
          <cell r="C14">
            <v>0.13624247818876942</v>
          </cell>
          <cell r="D14">
            <v>0.11584297275214786</v>
          </cell>
          <cell r="E14">
            <v>0.1331</v>
          </cell>
        </row>
        <row r="15">
          <cell r="A15"/>
          <cell r="B15" t="str">
            <v>Jun</v>
          </cell>
          <cell r="C15">
            <v>0.13871926607116014</v>
          </cell>
          <cell r="D15">
            <v>0.10850914312563212</v>
          </cell>
          <cell r="E15">
            <v>0.13450000000000001</v>
          </cell>
        </row>
        <row r="16">
          <cell r="A16"/>
          <cell r="B16" t="str">
            <v>Sep</v>
          </cell>
          <cell r="C16">
            <v>0.13869999999999999</v>
          </cell>
          <cell r="D16">
            <v>0.1149</v>
          </cell>
          <cell r="E16">
            <v>0.13550000000000001</v>
          </cell>
        </row>
        <row r="17">
          <cell r="A17"/>
          <cell r="B17" t="str">
            <v>Dec</v>
          </cell>
          <cell r="C17">
            <v>0.1489488951565284</v>
          </cell>
          <cell r="D17">
            <v>0.19050505093288952</v>
          </cell>
          <cell r="E17">
            <v>0.15479143401836443</v>
          </cell>
        </row>
        <row r="18">
          <cell r="A18">
            <v>2022</v>
          </cell>
          <cell r="B18" t="str">
            <v>Mar</v>
          </cell>
          <cell r="C18">
            <v>0.15101829331687647</v>
          </cell>
          <cell r="D18">
            <v>0.18176325177692132</v>
          </cell>
          <cell r="E18">
            <v>0.1555</v>
          </cell>
        </row>
        <row r="19">
          <cell r="A19"/>
          <cell r="B19" t="str">
            <v>Jun</v>
          </cell>
          <cell r="C19">
            <v>0.14368226357293112</v>
          </cell>
          <cell r="D19">
            <v>0.18992484069401108</v>
          </cell>
          <cell r="E19">
            <v>0.15</v>
          </cell>
        </row>
        <row r="20">
          <cell r="A20"/>
          <cell r="B20" t="str">
            <v>Sep</v>
          </cell>
          <cell r="C20">
            <v>0.1409</v>
          </cell>
          <cell r="D20">
            <v>0.18509999999999999</v>
          </cell>
          <cell r="E20">
            <v>0.1467</v>
          </cell>
        </row>
        <row r="21">
          <cell r="A21"/>
          <cell r="B21" t="str">
            <v>Dec</v>
          </cell>
          <cell r="C21">
            <v>0.15702305200561245</v>
          </cell>
          <cell r="D21">
            <v>0.21483186211571209</v>
          </cell>
          <cell r="E21">
            <v>0.16465113252116992</v>
          </cell>
        </row>
        <row r="22">
          <cell r="A22">
            <v>2023</v>
          </cell>
          <cell r="B22" t="str">
            <v>Jan</v>
          </cell>
          <cell r="C22">
            <v>0.15641676884072486</v>
          </cell>
          <cell r="D22">
            <v>0.23170232656491513</v>
          </cell>
          <cell r="E22">
            <v>0.16583137826917527</v>
          </cell>
        </row>
        <row r="23">
          <cell r="A23"/>
          <cell r="B23" t="str">
            <v>Feb</v>
          </cell>
          <cell r="C23">
            <v>0.16068753662048446</v>
          </cell>
          <cell r="D23">
            <v>0.22867017539238002</v>
          </cell>
          <cell r="E23">
            <v>0.16941671800235214</v>
          </cell>
        </row>
        <row r="24">
          <cell r="A24"/>
          <cell r="B24" t="str">
            <v>Mar</v>
          </cell>
          <cell r="C24">
            <v>0.15706787462003313</v>
          </cell>
          <cell r="D24">
            <v>0.20405049644270248</v>
          </cell>
          <cell r="E24">
            <v>0.16312008105856024</v>
          </cell>
        </row>
        <row r="25">
          <cell r="A25"/>
          <cell r="B25" t="str">
            <v>Apr</v>
          </cell>
          <cell r="C25">
            <v>0.15413043573517324</v>
          </cell>
          <cell r="D25">
            <v>0.23723071558700903</v>
          </cell>
          <cell r="E25">
            <v>0.16471726280638385</v>
          </cell>
        </row>
        <row r="26">
          <cell r="A26"/>
          <cell r="B26" t="str">
            <v>May</v>
          </cell>
          <cell r="C26">
            <v>0.13885714063579238</v>
          </cell>
          <cell r="D26">
            <v>0.24380639426077255</v>
          </cell>
          <cell r="E26">
            <v>0.15069987622953732</v>
          </cell>
        </row>
        <row r="27">
          <cell r="A27"/>
          <cell r="B27" t="str">
            <v>June</v>
          </cell>
          <cell r="C27">
            <v>0.13786317787822067</v>
          </cell>
          <cell r="D27">
            <v>0.24380639426077255</v>
          </cell>
          <cell r="E27">
            <v>0.15105963546402684</v>
          </cell>
        </row>
      </sheetData>
      <sheetData sheetId="7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0.12259782113302781</v>
          </cell>
          <cell r="D2">
            <v>9.9404371957022564E-2</v>
          </cell>
          <cell r="E2">
            <v>0.1183</v>
          </cell>
        </row>
        <row r="3">
          <cell r="A3"/>
          <cell r="B3" t="str">
            <v>Jun</v>
          </cell>
          <cell r="C3">
            <v>0.13181458179467834</v>
          </cell>
          <cell r="D3">
            <v>0.11909046881454183</v>
          </cell>
          <cell r="E3">
            <v>0.1295</v>
          </cell>
        </row>
        <row r="4">
          <cell r="A4"/>
          <cell r="B4" t="str">
            <v>Sep</v>
          </cell>
          <cell r="C4">
            <v>0.12849247723177828</v>
          </cell>
          <cell r="D4">
            <v>0.11467285137174822</v>
          </cell>
          <cell r="E4">
            <v>0.12609999999999999</v>
          </cell>
        </row>
        <row r="5">
          <cell r="A5"/>
          <cell r="B5" t="str">
            <v>Dec</v>
          </cell>
          <cell r="C5">
            <v>0.13200768584957898</v>
          </cell>
          <cell r="D5">
            <v>4.5527282824383113E-2</v>
          </cell>
          <cell r="E5">
            <v>0.11799999999999999</v>
          </cell>
        </row>
        <row r="6">
          <cell r="A6">
            <v>2019</v>
          </cell>
          <cell r="B6" t="str">
            <v>Mar</v>
          </cell>
          <cell r="C6">
            <v>0.12956490206504018</v>
          </cell>
          <cell r="D6">
            <v>4.8378221983728091E-2</v>
          </cell>
          <cell r="E6">
            <v>0.1167</v>
          </cell>
        </row>
        <row r="7">
          <cell r="A7"/>
          <cell r="B7" t="str">
            <v>Jun</v>
          </cell>
          <cell r="C7">
            <v>0.12919117454183399</v>
          </cell>
          <cell r="D7">
            <v>-7.7420559578402062E-2</v>
          </cell>
          <cell r="E7">
            <v>9.8100000000000007E-2</v>
          </cell>
        </row>
        <row r="8">
          <cell r="A8"/>
          <cell r="B8" t="str">
            <v>Sep</v>
          </cell>
          <cell r="C8">
            <v>0.12696025432280247</v>
          </cell>
          <cell r="D8">
            <v>-4.6809278029860443E-2</v>
          </cell>
          <cell r="E8">
            <v>0.1018</v>
          </cell>
        </row>
        <row r="9">
          <cell r="A9"/>
          <cell r="B9" t="str">
            <v>Dec</v>
          </cell>
          <cell r="C9">
            <v>0.12457170871124112</v>
          </cell>
          <cell r="D9">
            <v>5.1657154382792399E-2</v>
          </cell>
          <cell r="E9">
            <v>0.11353967722581576</v>
          </cell>
        </row>
        <row r="10">
          <cell r="A10">
            <v>2020</v>
          </cell>
          <cell r="B10" t="str">
            <v>Mar</v>
          </cell>
          <cell r="C10">
            <v>0.10782400188735526</v>
          </cell>
          <cell r="D10">
            <v>8.1740368427453899E-2</v>
          </cell>
          <cell r="E10">
            <v>0.1037</v>
          </cell>
        </row>
        <row r="11">
          <cell r="A11"/>
          <cell r="B11" t="str">
            <v>Jun</v>
          </cell>
          <cell r="C11">
            <v>9.9066996092391363E-2</v>
          </cell>
          <cell r="D11">
            <v>5.2573591242475917E-2</v>
          </cell>
          <cell r="E11">
            <v>9.1999999999999998E-2</v>
          </cell>
        </row>
        <row r="12">
          <cell r="A12"/>
          <cell r="B12" t="str">
            <v>Sep</v>
          </cell>
          <cell r="C12">
            <v>0.10414264046343154</v>
          </cell>
          <cell r="D12">
            <v>5.9818429951959018E-2</v>
          </cell>
          <cell r="E12">
            <v>9.7699999999999995E-2</v>
          </cell>
        </row>
        <row r="13">
          <cell r="A13"/>
          <cell r="B13" t="str">
            <v>Dec</v>
          </cell>
          <cell r="C13">
            <v>0.11448391560704636</v>
          </cell>
          <cell r="D13">
            <v>6.636892412239985E-2</v>
          </cell>
          <cell r="E13">
            <v>0.10750681886579153</v>
          </cell>
        </row>
        <row r="14">
          <cell r="A14">
            <v>2021</v>
          </cell>
          <cell r="B14" t="str">
            <v>Mar</v>
          </cell>
          <cell r="C14">
            <v>0.10910275307283535</v>
          </cell>
          <cell r="D14">
            <v>6.6312768830557492E-2</v>
          </cell>
          <cell r="E14">
            <v>0.10249999999999999</v>
          </cell>
        </row>
        <row r="15">
          <cell r="A15"/>
          <cell r="B15" t="str">
            <v>Jun</v>
          </cell>
          <cell r="C15">
            <v>0.10725174655183625</v>
          </cell>
          <cell r="D15">
            <v>6.3418420650899754E-2</v>
          </cell>
          <cell r="E15">
            <v>0.1011</v>
          </cell>
        </row>
        <row r="16">
          <cell r="A16"/>
          <cell r="B16" t="str">
            <v>Sep</v>
          </cell>
          <cell r="C16">
            <v>0.1075</v>
          </cell>
          <cell r="D16">
            <v>6.4399999999999999E-2</v>
          </cell>
          <cell r="E16">
            <v>0.1018</v>
          </cell>
        </row>
        <row r="17">
          <cell r="A17"/>
          <cell r="B17" t="str">
            <v>Dec</v>
          </cell>
          <cell r="C17">
            <v>0.11899344185034391</v>
          </cell>
          <cell r="D17">
            <v>0.11312568138519967</v>
          </cell>
          <cell r="E17">
            <v>0.11816847096675098</v>
          </cell>
        </row>
        <row r="18">
          <cell r="A18">
            <v>2022</v>
          </cell>
          <cell r="B18" t="str">
            <v>Mar</v>
          </cell>
          <cell r="C18">
            <v>0.1210296354692133</v>
          </cell>
          <cell r="D18">
            <v>0.10785120344085675</v>
          </cell>
          <cell r="E18">
            <v>0.1191</v>
          </cell>
        </row>
        <row r="19">
          <cell r="A19"/>
          <cell r="B19" t="str">
            <v>Jun</v>
          </cell>
          <cell r="C19">
            <v>0.11411241531536456</v>
          </cell>
          <cell r="D19">
            <v>0.11562170875118501</v>
          </cell>
          <cell r="E19">
            <v>0.11431945948929187</v>
          </cell>
        </row>
        <row r="20">
          <cell r="A20"/>
          <cell r="B20" t="str">
            <v>Sep</v>
          </cell>
          <cell r="C20">
            <v>0.1067</v>
          </cell>
          <cell r="D20">
            <v>0.11130463817448268</v>
          </cell>
          <cell r="E20">
            <v>0.10728047414619536</v>
          </cell>
        </row>
        <row r="21">
          <cell r="A21"/>
          <cell r="B21" t="str">
            <v>Dec</v>
          </cell>
          <cell r="C21">
            <v>0.11935786647361146</v>
          </cell>
          <cell r="D21">
            <v>0.11491104830749316</v>
          </cell>
          <cell r="E21">
            <v>0.11877109281498416</v>
          </cell>
        </row>
        <row r="22">
          <cell r="A22">
            <v>2023</v>
          </cell>
          <cell r="B22" t="str">
            <v>Jan</v>
          </cell>
          <cell r="C22">
            <v>0.11770586710629315</v>
          </cell>
          <cell r="D22">
            <v>0.14891085344319976</v>
          </cell>
          <cell r="E22">
            <v>0.12160811300129447</v>
          </cell>
        </row>
        <row r="23">
          <cell r="A23"/>
          <cell r="B23" t="str">
            <v>Feb</v>
          </cell>
          <cell r="C23">
            <v>0.11712923345954455</v>
          </cell>
          <cell r="D23">
            <v>0.14607054980091277</v>
          </cell>
          <cell r="E23">
            <v>0.12084538811811092</v>
          </cell>
        </row>
        <row r="24">
          <cell r="A24"/>
          <cell r="B24" t="str">
            <v>Mar</v>
          </cell>
          <cell r="C24">
            <v>0.11605634010781811</v>
          </cell>
          <cell r="D24">
            <v>0.12152987117734708</v>
          </cell>
          <cell r="E24">
            <v>0.11676142932368852</v>
          </cell>
        </row>
        <row r="25">
          <cell r="A25"/>
          <cell r="B25" t="str">
            <v>Apr</v>
          </cell>
          <cell r="C25">
            <v>0.11632821035733118</v>
          </cell>
          <cell r="D25">
            <v>0.1510579896466003</v>
          </cell>
          <cell r="E25">
            <v>0.12075272214251839</v>
          </cell>
        </row>
        <row r="26">
          <cell r="A26"/>
          <cell r="B26" t="str">
            <v>May</v>
          </cell>
          <cell r="C26">
            <v>0.10305150382237729</v>
          </cell>
          <cell r="D26">
            <v>0.15551251760796864</v>
          </cell>
          <cell r="E26">
            <v>0.10897133549133438</v>
          </cell>
        </row>
        <row r="27">
          <cell r="A27"/>
          <cell r="B27" t="str">
            <v>June</v>
          </cell>
          <cell r="C27">
            <v>0.10286245704987274</v>
          </cell>
          <cell r="D27">
            <v>0.15851345290699431</v>
          </cell>
          <cell r="E27">
            <v>0.10890783636942211</v>
          </cell>
        </row>
      </sheetData>
      <sheetData sheetId="8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8.7543879860617416E-2</v>
          </cell>
          <cell r="D2">
            <v>0.10733632610885792</v>
          </cell>
          <cell r="E2">
            <v>9.01E-2</v>
          </cell>
        </row>
        <row r="3">
          <cell r="A3"/>
          <cell r="B3" t="str">
            <v>Jun</v>
          </cell>
          <cell r="C3">
            <v>9.4289890891518666E-2</v>
          </cell>
          <cell r="D3">
            <v>0.12348945787584983</v>
          </cell>
          <cell r="E3">
            <v>9.8100000000000007E-2</v>
          </cell>
        </row>
        <row r="4">
          <cell r="A4"/>
          <cell r="B4" t="str">
            <v>Sep</v>
          </cell>
          <cell r="C4">
            <v>9.2707256932118481E-2</v>
          </cell>
          <cell r="D4">
            <v>0.112171682242417</v>
          </cell>
          <cell r="E4">
            <v>9.5299999999999996E-2</v>
          </cell>
        </row>
        <row r="5">
          <cell r="A5"/>
          <cell r="B5" t="str">
            <v>Dec</v>
          </cell>
          <cell r="C5">
            <v>0.10154994452024699</v>
          </cell>
          <cell r="D5">
            <v>4.5664097813682837E-2</v>
          </cell>
          <cell r="E5">
            <v>9.4299999999999995E-2</v>
          </cell>
        </row>
        <row r="6">
          <cell r="A6">
            <v>2019</v>
          </cell>
          <cell r="B6" t="str">
            <v>Mar</v>
          </cell>
          <cell r="C6">
            <v>0.10090529984010754</v>
          </cell>
          <cell r="D6">
            <v>5.3798580704005353E-2</v>
          </cell>
          <cell r="E6">
            <v>9.5399999999999999E-2</v>
          </cell>
        </row>
        <row r="7">
          <cell r="A7"/>
          <cell r="B7" t="str">
            <v>Jun</v>
          </cell>
          <cell r="C7">
            <v>0.10032704943806164</v>
          </cell>
          <cell r="D7">
            <v>-8.7181353087742219E-2</v>
          </cell>
          <cell r="E7">
            <v>7.9899999999999999E-2</v>
          </cell>
        </row>
        <row r="8">
          <cell r="A8"/>
          <cell r="B8" t="str">
            <v>Sep</v>
          </cell>
          <cell r="C8">
            <v>9.5093214766775513E-2</v>
          </cell>
          <cell r="D8">
            <v>-5.1028294506640225E-2</v>
          </cell>
          <cell r="E8">
            <v>7.9799999999999996E-2</v>
          </cell>
        </row>
        <row r="9">
          <cell r="A9"/>
          <cell r="B9" t="str">
            <v>Dec</v>
          </cell>
          <cell r="C9">
            <v>9.4582638630427179E-2</v>
          </cell>
          <cell r="D9">
            <v>5.1706303422208437E-2</v>
          </cell>
          <cell r="E9">
            <v>7.5645158378818925E-2</v>
          </cell>
        </row>
        <row r="10">
          <cell r="A10">
            <v>2020</v>
          </cell>
          <cell r="B10" t="str">
            <v>Mar</v>
          </cell>
          <cell r="C10">
            <v>8.355349721087961E-2</v>
          </cell>
          <cell r="D10">
            <v>8.963990237264309E-2</v>
          </cell>
          <cell r="E10">
            <v>7.0400000000000004E-2</v>
          </cell>
        </row>
        <row r="11">
          <cell r="A11"/>
          <cell r="B11" t="str">
            <v>Jun</v>
          </cell>
          <cell r="C11">
            <v>7.6097513701138028E-2</v>
          </cell>
          <cell r="D11">
            <v>5.6163757868349637E-2</v>
          </cell>
          <cell r="E11">
            <v>6.1600000000000002E-2</v>
          </cell>
        </row>
        <row r="12">
          <cell r="A12"/>
          <cell r="B12" t="str">
            <v>Sep</v>
          </cell>
          <cell r="C12">
            <v>7.8522285707941231E-2</v>
          </cell>
          <cell r="D12">
            <v>6.4091576031276548E-2</v>
          </cell>
          <cell r="E12">
            <v>6.4199999999999993E-2</v>
          </cell>
        </row>
        <row r="13">
          <cell r="A13"/>
          <cell r="B13" t="str">
            <v>Dec</v>
          </cell>
          <cell r="C13">
            <v>8.0772796982969089E-2</v>
          </cell>
          <cell r="D13">
            <v>6.7815626223666339E-2</v>
          </cell>
          <cell r="E13">
            <v>6.6762980134152744E-2</v>
          </cell>
        </row>
        <row r="14">
          <cell r="A14">
            <v>2021</v>
          </cell>
          <cell r="B14" t="str">
            <v>Mar</v>
          </cell>
          <cell r="C14">
            <v>7.7793610966177193E-2</v>
          </cell>
          <cell r="D14">
            <v>6.7936297305605589E-2</v>
          </cell>
          <cell r="E14">
            <v>6.4299999999999996E-2</v>
          </cell>
        </row>
        <row r="15">
          <cell r="A15"/>
          <cell r="B15" t="str">
            <v>Jun</v>
          </cell>
          <cell r="C15">
            <v>7.4206874753624377E-2</v>
          </cell>
          <cell r="D15">
            <v>6.3155137359957481E-2</v>
          </cell>
          <cell r="E15">
            <v>6.13E-2</v>
          </cell>
        </row>
        <row r="16">
          <cell r="A16"/>
          <cell r="B16" t="str">
            <v>Sep</v>
          </cell>
          <cell r="C16">
            <v>7.3800000000000004E-2</v>
          </cell>
          <cell r="D16">
            <v>5.9200000000000003E-2</v>
          </cell>
          <cell r="E16">
            <v>6.0600000000000001E-2</v>
          </cell>
        </row>
        <row r="17">
          <cell r="A17"/>
          <cell r="B17" t="str">
            <v>Dec</v>
          </cell>
          <cell r="C17">
            <v>7.7742453393439173E-2</v>
          </cell>
          <cell r="D17">
            <v>0.10095853042532385</v>
          </cell>
          <cell r="E17">
            <v>6.7820356404804175E-2</v>
          </cell>
        </row>
        <row r="18">
          <cell r="A18">
            <v>2022</v>
          </cell>
          <cell r="B18" t="str">
            <v>Mar</v>
          </cell>
          <cell r="C18">
            <v>7.8673477782758378E-2</v>
          </cell>
          <cell r="D18">
            <v>0.10227129972045189</v>
          </cell>
          <cell r="E18">
            <v>6.83E-2</v>
          </cell>
        </row>
        <row r="19">
          <cell r="A19"/>
          <cell r="B19" t="str">
            <v>Jun</v>
          </cell>
          <cell r="C19">
            <v>7.547285325826851E-2</v>
          </cell>
          <cell r="D19">
            <v>0.10649123518636397</v>
          </cell>
          <cell r="E19">
            <v>6.6043961168604656E-2</v>
          </cell>
        </row>
        <row r="20">
          <cell r="A20"/>
          <cell r="B20" t="str">
            <v>Sep</v>
          </cell>
          <cell r="C20">
            <v>6.9800000000000001E-2</v>
          </cell>
          <cell r="D20">
            <v>0.10150000000000001</v>
          </cell>
          <cell r="E20">
            <v>6.1463635792545775E-2</v>
          </cell>
        </row>
        <row r="21">
          <cell r="A21"/>
          <cell r="B21" t="str">
            <v>Dec</v>
          </cell>
          <cell r="C21">
            <v>7.3921570509838941E-2</v>
          </cell>
          <cell r="D21">
            <v>9.9709697894785843E-2</v>
          </cell>
          <cell r="E21">
            <v>6.4487666721539813E-2</v>
          </cell>
        </row>
        <row r="22">
          <cell r="A22">
            <v>2023</v>
          </cell>
          <cell r="B22" t="str">
            <v>Jan</v>
          </cell>
          <cell r="C22">
            <v>7.4350308134587553E-2</v>
          </cell>
          <cell r="D22">
            <v>0.12770518388779842</v>
          </cell>
          <cell r="E22">
            <v>7.9432089944799777E-2</v>
          </cell>
        </row>
        <row r="23">
          <cell r="A23"/>
          <cell r="B23" t="str">
            <v>Feb</v>
          </cell>
          <cell r="C23">
            <v>7.2670182161460498E-2</v>
          </cell>
          <cell r="D23">
            <v>0.12649175913068855</v>
          </cell>
          <cell r="E23">
            <v>7.7808605743711012E-2</v>
          </cell>
        </row>
        <row r="24">
          <cell r="A24"/>
          <cell r="B24" t="str">
            <v>Mar</v>
          </cell>
          <cell r="C24">
            <v>7.1631528575381229E-2</v>
          </cell>
          <cell r="D24">
            <v>0.10635242665750023</v>
          </cell>
          <cell r="E24">
            <v>7.4910568928311771E-2</v>
          </cell>
        </row>
        <row r="25">
          <cell r="A25"/>
          <cell r="B25" t="str">
            <v>Apr</v>
          </cell>
          <cell r="C25">
            <v>7.2878298682762702E-2</v>
          </cell>
          <cell r="D25">
            <v>0.13500648392806727</v>
          </cell>
          <cell r="E25">
            <v>7.8646258287770138E-2</v>
          </cell>
        </row>
        <row r="26">
          <cell r="A26"/>
          <cell r="B26" t="str">
            <v>May</v>
          </cell>
          <cell r="C26">
            <v>7.1556333625464402E-2</v>
          </cell>
          <cell r="D26">
            <v>0.13311883666866084</v>
          </cell>
          <cell r="E26">
            <v>7.7314202836081203E-2</v>
          </cell>
        </row>
        <row r="27">
          <cell r="A27"/>
          <cell r="B27" t="str">
            <v>June</v>
          </cell>
          <cell r="C27">
            <v>7.0619008211003267E-2</v>
          </cell>
          <cell r="D27">
            <v>0.12932485896160853</v>
          </cell>
          <cell r="E27">
            <v>7.6079403501648615E-2</v>
          </cell>
        </row>
      </sheetData>
      <sheetData sheetId="9"/>
      <sheetData sheetId="10">
        <row r="1">
          <cell r="B1" t="str">
            <v>Banks</v>
          </cell>
          <cell r="C1" t="str">
            <v>Non-Banks</v>
          </cell>
          <cell r="D1" t="str">
            <v>Overall</v>
          </cell>
        </row>
        <row r="2">
          <cell r="A2">
            <v>43435</v>
          </cell>
          <cell r="B2">
            <v>2314.6480730928497</v>
          </cell>
          <cell r="C2">
            <v>-1839.872602706452</v>
          </cell>
          <cell r="D2">
            <v>474.78</v>
          </cell>
        </row>
        <row r="3">
          <cell r="A3">
            <v>43800</v>
          </cell>
          <cell r="B3">
            <v>1276.5919343100031</v>
          </cell>
          <cell r="C3">
            <v>270.57864407665147</v>
          </cell>
          <cell r="D3">
            <v>1817.7492224633061</v>
          </cell>
        </row>
        <row r="4">
          <cell r="A4">
            <v>44166</v>
          </cell>
          <cell r="B4">
            <v>80.105760774208733</v>
          </cell>
          <cell r="C4">
            <v>1752.43334274875</v>
          </cell>
          <cell r="D4">
            <v>1832.5391035229586</v>
          </cell>
        </row>
        <row r="5">
          <cell r="A5">
            <v>44531</v>
          </cell>
          <cell r="B5">
            <v>1479.6394397927925</v>
          </cell>
          <cell r="C5">
            <v>2508.4039039986174</v>
          </cell>
          <cell r="D5">
            <v>3988.0433437914098</v>
          </cell>
        </row>
        <row r="6">
          <cell r="A6">
            <v>44896</v>
          </cell>
          <cell r="B6">
            <v>1976.6405553634218</v>
          </cell>
          <cell r="C6">
            <v>2114.935442833882</v>
          </cell>
          <cell r="D6">
            <v>4091.5759981973038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Sectoral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0.1344280995627197</v>
          </cell>
          <cell r="F4">
            <v>8.5069614361788046E-2</v>
          </cell>
          <cell r="H4">
            <v>0.1010048763834149</v>
          </cell>
          <cell r="J4">
            <v>7.8068885696191762E-2</v>
          </cell>
          <cell r="L4">
            <v>0.10160044595662178</v>
          </cell>
          <cell r="N4">
            <v>0.10286245704987274</v>
          </cell>
          <cell r="P4">
            <v>0.1419963480479535</v>
          </cell>
          <cell r="R4">
            <v>0.23697086472563697</v>
          </cell>
          <cell r="T4" t="str">
            <v>NA</v>
          </cell>
          <cell r="V4">
            <v>0.15851345290699431</v>
          </cell>
        </row>
        <row r="5">
          <cell r="B5" t="str">
            <v>Tier I</v>
          </cell>
          <cell r="D5">
            <v>7388.7146195300002</v>
          </cell>
          <cell r="F5">
            <v>6376.6822937336738</v>
          </cell>
          <cell r="H5">
            <v>2101.0167338000001</v>
          </cell>
          <cell r="J5">
            <v>1057.9651912449999</v>
          </cell>
          <cell r="L5">
            <v>2142.9612872041944</v>
          </cell>
          <cell r="N5">
            <v>19067.340125512867</v>
          </cell>
          <cell r="P5">
            <v>2649.9030450712667</v>
          </cell>
          <cell r="R5">
            <v>930.99577699999998</v>
          </cell>
          <cell r="T5" t="str">
            <v>NA</v>
          </cell>
          <cell r="V5">
            <v>3580.8988220712667</v>
          </cell>
        </row>
        <row r="6">
          <cell r="B6" t="str">
            <v>Total Risk Weighted Assets</v>
          </cell>
          <cell r="D6">
            <v>54964.063641193337</v>
          </cell>
          <cell r="F6">
            <v>74958.401323116617</v>
          </cell>
          <cell r="H6">
            <v>20801.141578794002</v>
          </cell>
          <cell r="J6">
            <v>13551.688125306597</v>
          </cell>
          <cell r="L6">
            <v>21092.046073489972</v>
          </cell>
          <cell r="N6">
            <v>185367.34074190052</v>
          </cell>
          <cell r="P6">
            <v>18661.768992653033</v>
          </cell>
          <cell r="R6">
            <v>3928.735197375001</v>
          </cell>
          <cell r="T6" t="str">
            <v>NA</v>
          </cell>
          <cell r="V6">
            <v>22590.504190028034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0.15330708861639458</v>
          </cell>
          <cell r="F8">
            <v>0.12530355182577671</v>
          </cell>
          <cell r="H8">
            <v>0.13425360602771949</v>
          </cell>
          <cell r="J8">
            <v>0.13084875714628219</v>
          </cell>
          <cell r="L8">
            <v>0.1503195253444676</v>
          </cell>
          <cell r="N8">
            <v>0.13786317787822067</v>
          </cell>
          <cell r="P8">
            <v>0.24522521898152</v>
          </cell>
          <cell r="R8">
            <v>0.32640764153290858</v>
          </cell>
          <cell r="T8" t="str">
            <v>NA</v>
          </cell>
          <cell r="V8">
            <v>0.25934372816586126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9392.5539249685135</v>
          </cell>
          <cell r="H9">
            <v>2792.6282664462251</v>
          </cell>
          <cell r="J9">
            <v>1773.221548430399</v>
          </cell>
          <cell r="L9">
            <v>3170.5463543106544</v>
          </cell>
          <cell r="N9">
            <v>25555.330669513372</v>
          </cell>
          <cell r="P9">
            <v>4576.3363878058799</v>
          </cell>
          <cell r="R9">
            <v>1282.3691899825001</v>
          </cell>
          <cell r="T9" t="str">
            <v>NA</v>
          </cell>
          <cell r="V9">
            <v>5858.7055777883797</v>
          </cell>
        </row>
        <row r="10">
          <cell r="B10" t="str">
            <v>Total Risk Weighted Assets</v>
          </cell>
          <cell r="D10">
            <v>54964.063641193337</v>
          </cell>
          <cell r="F10">
            <v>74958.401323116617</v>
          </cell>
          <cell r="H10">
            <v>20801.141578794002</v>
          </cell>
          <cell r="J10">
            <v>13551.688125306597</v>
          </cell>
          <cell r="L10">
            <v>21092.046073489972</v>
          </cell>
          <cell r="N10">
            <v>185367.34074190052</v>
          </cell>
          <cell r="P10">
            <v>18661.768992653033</v>
          </cell>
          <cell r="R10">
            <v>3928.735197375001</v>
          </cell>
          <cell r="T10" t="str">
            <v>NA</v>
          </cell>
          <cell r="V10">
            <v>22590.504190028034</v>
          </cell>
        </row>
        <row r="12">
          <cell r="B12" t="str">
            <v>Leverage Ratio (5%) (Tier1/(Asset+OBS))</v>
          </cell>
          <cell r="D12">
            <v>0.10528275829682601</v>
          </cell>
          <cell r="F12">
            <v>5.5484542590585745E-2</v>
          </cell>
          <cell r="H12">
            <v>6.454727662284486E-2</v>
          </cell>
          <cell r="J12">
            <v>5.488040424682078E-2</v>
          </cell>
          <cell r="L12">
            <v>6.4804009984695446E-2</v>
          </cell>
          <cell r="N12">
            <v>7.0619008211003267E-2</v>
          </cell>
          <cell r="P12">
            <v>0.11179428075634573</v>
          </cell>
          <cell r="R12">
            <v>0.23357874327396977</v>
          </cell>
          <cell r="T12" t="str">
            <v>NA</v>
          </cell>
          <cell r="V12">
            <v>0.12932485896160853</v>
          </cell>
        </row>
        <row r="13">
          <cell r="B13" t="str">
            <v>Tier I</v>
          </cell>
          <cell r="D13">
            <v>7388.7146195300002</v>
          </cell>
          <cell r="F13">
            <v>6376.6822937336738</v>
          </cell>
          <cell r="H13">
            <v>2101.0167338000001</v>
          </cell>
          <cell r="J13">
            <v>1057.9651912449999</v>
          </cell>
          <cell r="L13">
            <v>2142.9612872041944</v>
          </cell>
          <cell r="N13">
            <v>19067.340125512867</v>
          </cell>
          <cell r="P13">
            <v>2649.9030450712667</v>
          </cell>
          <cell r="R13">
            <v>930.99577699999998</v>
          </cell>
          <cell r="T13" t="str">
            <v>NA</v>
          </cell>
          <cell r="V13">
            <v>3580.8988220712667</v>
          </cell>
        </row>
        <row r="14">
          <cell r="B14" t="str">
            <v>Total Asset</v>
          </cell>
          <cell r="D14">
            <v>65029.730669854216</v>
          </cell>
          <cell r="F14">
            <v>113471.24304596</v>
          </cell>
          <cell r="H14">
            <v>29437.663625429999</v>
          </cell>
          <cell r="J14">
            <v>18971.274961624029</v>
          </cell>
          <cell r="L14">
            <v>32076.978679897988</v>
          </cell>
          <cell r="N14">
            <v>258986.89098276623</v>
          </cell>
          <cell r="P14">
            <v>23433.886806907049</v>
          </cell>
          <cell r="R14">
            <v>3696.9387949799989</v>
          </cell>
          <cell r="T14" t="str">
            <v>NA</v>
          </cell>
          <cell r="V14">
            <v>27130.825601887049</v>
          </cell>
        </row>
        <row r="15">
          <cell r="B15" t="str">
            <v>OBS Items</v>
          </cell>
          <cell r="D15">
            <v>5149.9904835262132</v>
          </cell>
          <cell r="F15">
            <v>1455.9420042350011</v>
          </cell>
          <cell r="H15">
            <v>3112.3809887900006</v>
          </cell>
          <cell r="J15">
            <v>306.37442461000001</v>
          </cell>
          <cell r="L15">
            <v>991.36520360999987</v>
          </cell>
          <cell r="N15">
            <v>11016.053104771214</v>
          </cell>
          <cell r="P15">
            <v>269.49969142999993</v>
          </cell>
          <cell r="R15">
            <v>288.85102455000003</v>
          </cell>
          <cell r="T15" t="str">
            <v>NA</v>
          </cell>
          <cell r="V15">
            <v>558.3507159799999</v>
          </cell>
        </row>
        <row r="17">
          <cell r="B17" t="str">
            <v>Total Capital Fund</v>
          </cell>
          <cell r="D17">
            <v>8731.2193946706666</v>
          </cell>
          <cell r="F17">
            <v>9392.5539249685135</v>
          </cell>
          <cell r="H17">
            <v>2792.6282664462251</v>
          </cell>
          <cell r="J17">
            <v>1773.221548430399</v>
          </cell>
          <cell r="L17">
            <v>3146.8321081646959</v>
          </cell>
          <cell r="N17">
            <v>25836.455242680502</v>
          </cell>
          <cell r="P17">
            <v>4576.3363878058799</v>
          </cell>
          <cell r="R17">
            <v>1282.3691899825001</v>
          </cell>
          <cell r="T17" t="str">
            <v>NA</v>
          </cell>
          <cell r="V17">
            <v>5858.7055777883797</v>
          </cell>
        </row>
        <row r="19">
          <cell r="B19" t="str">
            <v>OBS Items</v>
          </cell>
          <cell r="D19">
            <v>5149.9904835262132</v>
          </cell>
          <cell r="F19">
            <v>1455.9420042350011</v>
          </cell>
          <cell r="H19">
            <v>3112.3809887900006</v>
          </cell>
          <cell r="J19">
            <v>306.37442461000001</v>
          </cell>
          <cell r="L19">
            <v>991.36520360999987</v>
          </cell>
          <cell r="N19">
            <v>11016.053104771214</v>
          </cell>
          <cell r="P19">
            <v>269.49969142999993</v>
          </cell>
          <cell r="R19">
            <v>288.85102455000003</v>
          </cell>
          <cell r="T19" t="str">
            <v>NA</v>
          </cell>
          <cell r="V19">
            <v>558.3507159799999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65029.730669854216</v>
          </cell>
          <cell r="F22">
            <v>113471.24304596</v>
          </cell>
          <cell r="H22">
            <v>29437.663625429999</v>
          </cell>
          <cell r="J22">
            <v>18971.274961624029</v>
          </cell>
          <cell r="L22">
            <v>32076.978679897988</v>
          </cell>
          <cell r="N22">
            <v>258986.89098276623</v>
          </cell>
          <cell r="P22">
            <v>23433.886806907049</v>
          </cell>
          <cell r="R22">
            <v>3696.9387949799989</v>
          </cell>
          <cell r="T22">
            <v>0</v>
          </cell>
          <cell r="V22">
            <v>27130.825601887049</v>
          </cell>
        </row>
        <row r="24">
          <cell r="B24" t="str">
            <v>Total Loans and Advances (without charged off)</v>
          </cell>
          <cell r="D24">
            <v>48788.654436946861</v>
          </cell>
          <cell r="F24">
            <v>76821.463980949993</v>
          </cell>
          <cell r="H24">
            <v>17781.670788620002</v>
          </cell>
          <cell r="J24">
            <v>12821.035988620026</v>
          </cell>
          <cell r="L24">
            <v>17527.801009570008</v>
          </cell>
          <cell r="N24">
            <v>173740.6262047069</v>
          </cell>
          <cell r="P24">
            <v>14308.373071510016</v>
          </cell>
          <cell r="R24">
            <v>2985.9480276899994</v>
          </cell>
          <cell r="T24">
            <v>18663.607882740002</v>
          </cell>
          <cell r="V24">
            <v>35957.928981940015</v>
          </cell>
        </row>
        <row r="26">
          <cell r="B26" t="str">
            <v>Total Loans (with Charged Off)</v>
          </cell>
          <cell r="D26">
            <v>49419.763393966859</v>
          </cell>
          <cell r="F26">
            <v>76821.463980949993</v>
          </cell>
          <cell r="H26">
            <v>18302.896205730005</v>
          </cell>
          <cell r="J26">
            <v>13190.280139500024</v>
          </cell>
          <cell r="L26">
            <v>19612.548858310009</v>
          </cell>
          <cell r="N26">
            <v>177346.95257845687</v>
          </cell>
          <cell r="P26">
            <v>20103.194213170013</v>
          </cell>
          <cell r="R26">
            <v>3052.9354336599995</v>
          </cell>
          <cell r="T26">
            <v>18663.607882740002</v>
          </cell>
          <cell r="V26">
            <v>41819.737529570019</v>
          </cell>
        </row>
        <row r="28">
          <cell r="B28" t="str">
            <v>Total Non-performing loans (without charged off)</v>
          </cell>
          <cell r="D28">
            <v>2295.7330562961356</v>
          </cell>
          <cell r="F28">
            <v>3098.0840545599995</v>
          </cell>
          <cell r="H28">
            <v>153.64614806</v>
          </cell>
          <cell r="J28">
            <v>128.71487779</v>
          </cell>
          <cell r="L28">
            <v>837.71937027000001</v>
          </cell>
          <cell r="N28">
            <v>6513.8975069761345</v>
          </cell>
          <cell r="P28">
            <v>833.34643786999993</v>
          </cell>
          <cell r="R28">
            <v>70.98631884000001</v>
          </cell>
          <cell r="T28">
            <v>340.38666733000002</v>
          </cell>
          <cell r="V28">
            <v>1244.7194240399999</v>
          </cell>
        </row>
        <row r="30">
          <cell r="B30" t="str">
            <v>Total NPL (with Charged Off)</v>
          </cell>
          <cell r="D30">
            <v>2926.8420133161353</v>
          </cell>
          <cell r="F30">
            <v>3098.0840545599995</v>
          </cell>
          <cell r="H30">
            <v>674.87156516999983</v>
          </cell>
          <cell r="J30">
            <v>497.95902866999995</v>
          </cell>
          <cell r="L30">
            <v>2922.4672190100023</v>
          </cell>
          <cell r="N30">
            <v>10120.223880726136</v>
          </cell>
          <cell r="P30">
            <v>6628.1675795299961</v>
          </cell>
          <cell r="R30">
            <v>137.97372480999999</v>
          </cell>
          <cell r="T30">
            <v>340.38666733000002</v>
          </cell>
          <cell r="V30">
            <v>7106.5279716699961</v>
          </cell>
        </row>
        <row r="32">
          <cell r="B32" t="str">
            <v>Specific Provisions</v>
          </cell>
          <cell r="D32">
            <v>1641.5943530743853</v>
          </cell>
          <cell r="F32">
            <v>1979.6678945459992</v>
          </cell>
          <cell r="H32">
            <v>125.660125764</v>
          </cell>
          <cell r="J32">
            <v>66.276364405999999</v>
          </cell>
          <cell r="L32">
            <v>582.81928227200012</v>
          </cell>
          <cell r="N32">
            <v>4396.0180200623845</v>
          </cell>
          <cell r="P32">
            <v>454.4133435710001</v>
          </cell>
          <cell r="R32">
            <v>37.882326030000002</v>
          </cell>
          <cell r="T32">
            <v>222.79123808999998</v>
          </cell>
          <cell r="V32">
            <v>715.08690769100008</v>
          </cell>
        </row>
        <row r="34">
          <cell r="B34" t="str">
            <v>General Provisions</v>
          </cell>
          <cell r="D34">
            <v>456.00766880000003</v>
          </cell>
          <cell r="F34">
            <v>944.39909780390258</v>
          </cell>
          <cell r="H34">
            <v>247.82028061479991</v>
          </cell>
          <cell r="J34">
            <v>126.84367595830003</v>
          </cell>
          <cell r="L34">
            <v>157.68328997999953</v>
          </cell>
          <cell r="N34">
            <v>1932.7540131570022</v>
          </cell>
          <cell r="P34">
            <v>131.54729420000001</v>
          </cell>
          <cell r="R34">
            <v>44.66134504</v>
          </cell>
          <cell r="T34">
            <v>173.65082225999998</v>
          </cell>
          <cell r="V34">
            <v>349.85946150000001</v>
          </cell>
        </row>
        <row r="36">
          <cell r="B36" t="str">
            <v>Interest-in-suspense</v>
          </cell>
          <cell r="D36">
            <v>237.44861626175017</v>
          </cell>
          <cell r="F36">
            <v>500.71277833500011</v>
          </cell>
          <cell r="H36">
            <v>20.284870990000002</v>
          </cell>
          <cell r="J36">
            <v>7.6015977800000014</v>
          </cell>
          <cell r="L36">
            <v>156.81755723000006</v>
          </cell>
          <cell r="N36">
            <v>922.86542059675037</v>
          </cell>
          <cell r="P36">
            <v>89.486422240000024</v>
          </cell>
          <cell r="R36">
            <v>7.7336600500000001</v>
          </cell>
          <cell r="T36">
            <v>52.702957420000004</v>
          </cell>
          <cell r="V36">
            <v>149.92303971000001</v>
          </cell>
        </row>
        <row r="38">
          <cell r="B38" t="str">
            <v>Provision to NPL Ratio</v>
          </cell>
          <cell r="D38">
            <v>0.7150632555349804</v>
          </cell>
          <cell r="F38">
            <v>0.63899747704784537</v>
          </cell>
          <cell r="H38">
            <v>0.81785405850154314</v>
          </cell>
          <cell r="J38">
            <v>0.51490834271800923</v>
          </cell>
          <cell r="L38">
            <v>0.69572138708474096</v>
          </cell>
          <cell r="N38">
            <v>0.67486754517620484</v>
          </cell>
          <cell r="P38">
            <v>0.54528743739813945</v>
          </cell>
          <cell r="R38">
            <v>0.53365671933749759</v>
          </cell>
          <cell r="T38">
            <v>0.65452398543567825</v>
          </cell>
          <cell r="V38">
            <v>0.57449646392601028</v>
          </cell>
        </row>
        <row r="39">
          <cell r="B39" t="str">
            <v>Specfic Provisions</v>
          </cell>
          <cell r="D39">
            <v>1641.5943530743853</v>
          </cell>
          <cell r="F39">
            <v>1979.6678945459992</v>
          </cell>
          <cell r="H39">
            <v>125.660125764</v>
          </cell>
          <cell r="J39">
            <v>66.276364405999999</v>
          </cell>
          <cell r="L39">
            <v>582.81928227200012</v>
          </cell>
          <cell r="N39">
            <v>4396.0180200623845</v>
          </cell>
          <cell r="P39">
            <v>454.4133435710001</v>
          </cell>
          <cell r="R39">
            <v>37.882326030000002</v>
          </cell>
          <cell r="T39">
            <v>222.79123808999998</v>
          </cell>
          <cell r="V39">
            <v>715.08690769100008</v>
          </cell>
        </row>
        <row r="40">
          <cell r="B40" t="str">
            <v>NPL</v>
          </cell>
          <cell r="D40">
            <v>2295.7330562961356</v>
          </cell>
          <cell r="F40">
            <v>3098.0840545599995</v>
          </cell>
          <cell r="H40">
            <v>153.64614806</v>
          </cell>
          <cell r="J40">
            <v>128.71487779</v>
          </cell>
          <cell r="L40">
            <v>837.71937027000001</v>
          </cell>
          <cell r="N40">
            <v>6513.8975069761345</v>
          </cell>
          <cell r="P40">
            <v>833.34643786999993</v>
          </cell>
          <cell r="R40">
            <v>70.98631884000001</v>
          </cell>
          <cell r="T40">
            <v>340.38666733000002</v>
          </cell>
          <cell r="V40">
            <v>1244.7194240399999</v>
          </cell>
        </row>
        <row r="42">
          <cell r="B42" t="str">
            <v>Ten Largest Exposures</v>
          </cell>
          <cell r="D42">
            <v>0.14991933418336009</v>
          </cell>
          <cell r="F42">
            <v>0.1384282342486006</v>
          </cell>
          <cell r="H42">
            <v>0.17351390739060382</v>
          </cell>
          <cell r="J42">
            <v>0.12085100950764351</v>
          </cell>
          <cell r="L42">
            <v>5.9453174496398593E-2</v>
          </cell>
          <cell r="N42">
            <v>0.13658581387052143</v>
          </cell>
          <cell r="P42">
            <v>0.19339823339296358</v>
          </cell>
          <cell r="R42">
            <v>0.2954514236829856</v>
          </cell>
          <cell r="T42" t="str">
            <v>NA</v>
          </cell>
          <cell r="V42">
            <v>0.21211832718618848</v>
          </cell>
        </row>
        <row r="43">
          <cell r="B43" t="str">
            <v>Total loan outstanding of TLB</v>
          </cell>
          <cell r="D43">
            <v>8086.4457332300008</v>
          </cell>
          <cell r="F43">
            <v>10835.803092089998</v>
          </cell>
          <cell r="H43">
            <v>3625.4085651199998</v>
          </cell>
          <cell r="J43">
            <v>1586.4608006600001</v>
          </cell>
          <cell r="L43">
            <v>1101.0232204000001</v>
          </cell>
          <cell r="N43">
            <v>25235.141411499997</v>
          </cell>
          <cell r="P43">
            <v>2819.3348389799999</v>
          </cell>
          <cell r="R43">
            <v>967.54404225999986</v>
          </cell>
          <cell r="T43" t="str">
            <v>NA</v>
          </cell>
          <cell r="V43">
            <v>3786.8788812399998</v>
          </cell>
        </row>
        <row r="44">
          <cell r="B44" t="str">
            <v>Total loans &amp; advances</v>
          </cell>
          <cell r="D44">
            <v>48788.654436946861</v>
          </cell>
          <cell r="F44">
            <v>76821.463980949993</v>
          </cell>
          <cell r="H44">
            <v>17781.670788620002</v>
          </cell>
          <cell r="J44">
            <v>12821.035988620026</v>
          </cell>
          <cell r="L44">
            <v>17527.801009570008</v>
          </cell>
          <cell r="N44">
            <v>173740.6262047069</v>
          </cell>
          <cell r="P44">
            <v>14308.373071510016</v>
          </cell>
          <cell r="R44">
            <v>2985.9480276899994</v>
          </cell>
          <cell r="T44" t="str">
            <v>NA</v>
          </cell>
          <cell r="V44">
            <v>17294.321099200017</v>
          </cell>
        </row>
        <row r="45">
          <cell r="B45" t="str">
            <v>OBS</v>
          </cell>
          <cell r="D45">
            <v>5149.9904835262132</v>
          </cell>
          <cell r="F45">
            <v>1455.9420042350011</v>
          </cell>
          <cell r="H45">
            <v>3112.3809887900006</v>
          </cell>
          <cell r="J45">
            <v>306.37442461000001</v>
          </cell>
          <cell r="L45">
            <v>991.36520360999987</v>
          </cell>
          <cell r="N45">
            <v>11016.053104771214</v>
          </cell>
          <cell r="P45">
            <v>269.49969142999993</v>
          </cell>
          <cell r="R45">
            <v>288.85102455000003</v>
          </cell>
          <cell r="T45" t="str">
            <v>NA</v>
          </cell>
          <cell r="V45">
            <v>558.3507159799999</v>
          </cell>
        </row>
        <row r="46">
          <cell r="B46" t="str">
            <v>30% of total loans &amp; advances</v>
          </cell>
          <cell r="D46">
            <v>14636.596331084058</v>
          </cell>
          <cell r="F46">
            <v>23046.439194284998</v>
          </cell>
          <cell r="H46">
            <v>5334.5012365860002</v>
          </cell>
          <cell r="J46">
            <v>3846.3107965860077</v>
          </cell>
          <cell r="L46">
            <v>5258.3403028710027</v>
          </cell>
          <cell r="N46">
            <v>52122.187861412072</v>
          </cell>
          <cell r="P46">
            <v>4292.5119214530041</v>
          </cell>
          <cell r="R46">
            <v>895.78440830699981</v>
          </cell>
          <cell r="T46" t="str">
            <v>NA</v>
          </cell>
          <cell r="V46">
            <v>5188.2963297600036</v>
          </cell>
        </row>
        <row r="48">
          <cell r="B48" t="str">
            <v>Single Largest Exposure</v>
          </cell>
          <cell r="D48">
            <v>0.20768513298157562</v>
          </cell>
          <cell r="F48">
            <v>0.25747043870813413</v>
          </cell>
          <cell r="H48">
            <v>0.24926609091912794</v>
          </cell>
          <cell r="J48">
            <v>0.1890421364096512</v>
          </cell>
          <cell r="L48">
            <v>8.6974203651230181E-2</v>
          </cell>
          <cell r="N48">
            <v>0.21431557410161239</v>
          </cell>
          <cell r="P48">
            <v>0.18242451491163866</v>
          </cell>
          <cell r="R48">
            <v>0.20749775135661008</v>
          </cell>
          <cell r="T48" t="str">
            <v>NA</v>
          </cell>
          <cell r="V48">
            <v>0.1889432908966269</v>
          </cell>
        </row>
        <row r="49">
          <cell r="B49" t="str">
            <v>Total loan outstanding of SLB</v>
          </cell>
          <cell r="D49">
            <v>1534.5261783200001</v>
          </cell>
          <cell r="F49">
            <v>1641.8071876700001</v>
          </cell>
          <cell r="H49">
            <v>523.71222819000002</v>
          </cell>
          <cell r="J49">
            <v>200</v>
          </cell>
          <cell r="L49">
            <v>186.38235140999998</v>
          </cell>
          <cell r="N49">
            <v>4086.42794559</v>
          </cell>
          <cell r="P49">
            <v>483.40727756000001</v>
          </cell>
          <cell r="R49">
            <v>193.17953025</v>
          </cell>
          <cell r="T49" t="str">
            <v>NA</v>
          </cell>
          <cell r="V49">
            <v>676.58680780999998</v>
          </cell>
        </row>
        <row r="50">
          <cell r="B50" t="str">
            <v>Tier I</v>
          </cell>
          <cell r="D50">
            <v>7388.7146195300002</v>
          </cell>
          <cell r="F50">
            <v>6376.6822937336738</v>
          </cell>
          <cell r="H50">
            <v>2101.0167338000001</v>
          </cell>
          <cell r="J50">
            <v>1057.9651912449999</v>
          </cell>
          <cell r="L50">
            <v>2142.9612872041944</v>
          </cell>
          <cell r="N50">
            <v>19067.340125512867</v>
          </cell>
          <cell r="P50">
            <v>2649.9030450712667</v>
          </cell>
          <cell r="R50">
            <v>930.99577699999998</v>
          </cell>
          <cell r="T50" t="str">
            <v>NA</v>
          </cell>
          <cell r="V50">
            <v>3580.8988220712667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4.7054649954797974E-2</v>
          </cell>
          <cell r="F52">
            <v>4.0328365199187755E-2</v>
          </cell>
          <cell r="H52">
            <v>8.6407036710144918E-3</v>
          </cell>
          <cell r="J52">
            <v>1.0039350790704242E-2</v>
          </cell>
          <cell r="L52">
            <v>4.7793751755432039E-2</v>
          </cell>
          <cell r="N52">
            <v>3.7492080288125861E-2</v>
          </cell>
          <cell r="P52">
            <v>5.8241872343216296E-2</v>
          </cell>
          <cell r="R52">
            <v>2.377346095166858E-2</v>
          </cell>
          <cell r="T52">
            <v>1.8237988574802178E-2</v>
          </cell>
          <cell r="V52">
            <v>3.4615993169828115E-2</v>
          </cell>
        </row>
        <row r="53">
          <cell r="B53" t="str">
            <v>Non performing loans</v>
          </cell>
          <cell r="D53">
            <v>2295.7330562961356</v>
          </cell>
          <cell r="F53">
            <v>3098.0840545599995</v>
          </cell>
          <cell r="H53">
            <v>153.64614806</v>
          </cell>
          <cell r="J53">
            <v>128.71487779</v>
          </cell>
          <cell r="L53">
            <v>837.71937027000001</v>
          </cell>
          <cell r="N53">
            <v>6513.8975069761345</v>
          </cell>
          <cell r="P53">
            <v>833.34643786999993</v>
          </cell>
          <cell r="R53">
            <v>70.98631884000001</v>
          </cell>
          <cell r="T53">
            <v>340.38666733000002</v>
          </cell>
          <cell r="V53">
            <v>1244.7194240399999</v>
          </cell>
        </row>
        <row r="54">
          <cell r="B54" t="str">
            <v>Total loans &amp; advances</v>
          </cell>
          <cell r="D54">
            <v>48788.654436946861</v>
          </cell>
          <cell r="F54">
            <v>76821.463980949993</v>
          </cell>
          <cell r="H54">
            <v>17781.670788620002</v>
          </cell>
          <cell r="J54">
            <v>12821.035988620026</v>
          </cell>
          <cell r="L54">
            <v>17527.801009570008</v>
          </cell>
          <cell r="N54">
            <v>173740.6262047069</v>
          </cell>
          <cell r="P54">
            <v>14308.373071510016</v>
          </cell>
          <cell r="R54">
            <v>2985.9480276899994</v>
          </cell>
          <cell r="T54">
            <v>18663.607882740002</v>
          </cell>
          <cell r="V54">
            <v>35957.928981940015</v>
          </cell>
        </row>
        <row r="55">
          <cell r="B55" t="str">
            <v>Net NPL to Net Loan</v>
          </cell>
          <cell r="D55">
            <v>8.8828296360482228E-3</v>
          </cell>
          <cell r="F55">
            <v>8.3090446653735373E-3</v>
          </cell>
          <cell r="H55">
            <v>4.3667901150696892E-4</v>
          </cell>
          <cell r="J55">
            <v>4.3018934487423499E-3</v>
          </cell>
          <cell r="L55">
            <v>5.8423619029693181E-3</v>
          </cell>
          <cell r="N55">
            <v>7.0953669443449977E-3</v>
          </cell>
          <cell r="P55">
            <v>2.1028532340511556E-2</v>
          </cell>
          <cell r="R55">
            <v>8.6283903997822972E-3</v>
          </cell>
          <cell r="T55">
            <v>3.5290445188549137E-3</v>
          </cell>
          <cell r="V55">
            <v>1.0820116624247859E-2</v>
          </cell>
        </row>
        <row r="56">
          <cell r="B56" t="str">
            <v>Net NPL</v>
          </cell>
          <cell r="D56">
            <v>416.69008696000009</v>
          </cell>
          <cell r="F56">
            <v>617.70338167900036</v>
          </cell>
          <cell r="H56">
            <v>7.7011513060000016</v>
          </cell>
          <cell r="J56">
            <v>54.836915603999991</v>
          </cell>
          <cell r="L56">
            <v>98.082530767999856</v>
          </cell>
          <cell r="N56">
            <v>1195.0140663170005</v>
          </cell>
          <cell r="P56">
            <v>289.44667205899975</v>
          </cell>
          <cell r="R56">
            <v>25.37033276</v>
          </cell>
          <cell r="T56">
            <v>64.892471820000068</v>
          </cell>
          <cell r="V56">
            <v>379.70947663899983</v>
          </cell>
        </row>
        <row r="57">
          <cell r="B57" t="str">
            <v>Net Loans &amp; Advances</v>
          </cell>
          <cell r="D57">
            <v>46909.611467610725</v>
          </cell>
          <cell r="F57">
            <v>74341.083308068992</v>
          </cell>
          <cell r="H57">
            <v>17635.725791866</v>
          </cell>
          <cell r="J57">
            <v>12747.158026434025</v>
          </cell>
          <cell r="L57">
            <v>16788.164170068008</v>
          </cell>
          <cell r="N57">
            <v>168421.74276404773</v>
          </cell>
          <cell r="P57">
            <v>13764.473305699015</v>
          </cell>
          <cell r="R57">
            <v>2940.3320416099991</v>
          </cell>
          <cell r="T57">
            <v>18388.113687230005</v>
          </cell>
          <cell r="V57">
            <v>35092.919034539023</v>
          </cell>
        </row>
        <row r="58">
          <cell r="B58" t="str">
            <v>Gross NPL ratio (with charged off)</v>
          </cell>
          <cell r="D58">
            <v>5.922412031769142E-2</v>
          </cell>
          <cell r="F58">
            <v>4.0328365199187755E-2</v>
          </cell>
          <cell r="H58">
            <v>3.6872392083976351E-2</v>
          </cell>
          <cell r="J58">
            <v>3.7751967615820101E-2</v>
          </cell>
          <cell r="L58">
            <v>0.14901006697922017</v>
          </cell>
          <cell r="N58">
            <v>5.7064549086339844E-2</v>
          </cell>
          <cell r="P58">
            <v>0.32970718529833176</v>
          </cell>
          <cell r="R58">
            <v>4.519379063467148E-2</v>
          </cell>
          <cell r="T58">
            <v>1.8237988574802178E-2</v>
          </cell>
          <cell r="V58">
            <v>0.16993239057622234</v>
          </cell>
        </row>
        <row r="59">
          <cell r="B59" t="str">
            <v>EARNINGS</v>
          </cell>
        </row>
        <row r="60">
          <cell r="B60" t="str">
            <v>Profit after tax/Loss</v>
          </cell>
          <cell r="D60">
            <v>359.27186145080242</v>
          </cell>
          <cell r="F60">
            <v>415.10802758343738</v>
          </cell>
          <cell r="H60">
            <v>229.90136558392507</v>
          </cell>
          <cell r="J60">
            <v>66.572396097098988</v>
          </cell>
          <cell r="L60">
            <v>63.52453438383521</v>
          </cell>
          <cell r="N60">
            <v>1134.3781850990993</v>
          </cell>
          <cell r="P60">
            <v>264.56681667461277</v>
          </cell>
          <cell r="R60">
            <v>136.47709094249998</v>
          </cell>
          <cell r="T60">
            <v>1564.0874864100001</v>
          </cell>
          <cell r="V60">
            <v>1965.1313940271129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1.4949298046972126E-2</v>
          </cell>
          <cell r="F62">
            <v>5.2502162144647518E-3</v>
          </cell>
          <cell r="H62">
            <v>6.1930352599895565E-2</v>
          </cell>
          <cell r="J62">
            <v>6.3020204353988578E-3</v>
          </cell>
          <cell r="L62">
            <v>7.9699988661603161E-3</v>
          </cell>
          <cell r="N62">
            <v>8.1152100714994013E-3</v>
          </cell>
          <cell r="P62">
            <v>7.3797428100037749E-3</v>
          </cell>
          <cell r="R62">
            <v>4.4466713676565787E-2</v>
          </cell>
          <cell r="T62" t="str">
            <v>NA</v>
          </cell>
          <cell r="V62">
            <v>1.0290395955542526E-2</v>
          </cell>
        </row>
        <row r="63">
          <cell r="B63" t="str">
            <v>Operating Expenses</v>
          </cell>
          <cell r="D63">
            <v>431.17412810000008</v>
          </cell>
          <cell r="F63">
            <v>512.61357525000005</v>
          </cell>
          <cell r="H63">
            <v>140.23729908000001</v>
          </cell>
          <cell r="J63">
            <v>120.62629478000001</v>
          </cell>
          <cell r="L63">
            <v>249.07915326999998</v>
          </cell>
          <cell r="N63">
            <v>1453.7304504800002</v>
          </cell>
          <cell r="P63">
            <v>171.96269341000001</v>
          </cell>
          <cell r="R63">
            <v>88.245634999999993</v>
          </cell>
          <cell r="T63" t="str">
            <v>NA</v>
          </cell>
          <cell r="V63">
            <v>260.20832841000004</v>
          </cell>
        </row>
        <row r="64">
          <cell r="B64" t="str">
            <v>Average total assets</v>
          </cell>
          <cell r="D64">
            <v>28842.433052388795</v>
          </cell>
          <cell r="F64">
            <v>97636.659960347926</v>
          </cell>
          <cell r="H64">
            <v>2264.4356634946157</v>
          </cell>
          <cell r="J64">
            <v>19140.892356113967</v>
          </cell>
          <cell r="L64">
            <v>31252.093940384479</v>
          </cell>
          <cell r="N64">
            <v>179136.51497272978</v>
          </cell>
          <cell r="P64">
            <v>23301.990033703092</v>
          </cell>
          <cell r="R64">
            <v>1984.532422203846</v>
          </cell>
          <cell r="T64" t="str">
            <v>NA</v>
          </cell>
          <cell r="V64">
            <v>25286.522455906939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9.4694431703616799E-2</v>
          </cell>
          <cell r="F66">
            <v>5.3661615050723276E-2</v>
          </cell>
          <cell r="H66">
            <v>1.0702168235209966</v>
          </cell>
          <cell r="J66">
            <v>3.9450816822359507E-2</v>
          </cell>
          <cell r="L66">
            <v>2.1704841270744839E-2</v>
          </cell>
          <cell r="N66">
            <v>6.934397221044461E-2</v>
          </cell>
          <cell r="P66">
            <v>6.7316641258685389E-2</v>
          </cell>
          <cell r="R66">
            <v>0.2015602827509814</v>
          </cell>
          <cell r="T66" t="str">
            <v>NA</v>
          </cell>
          <cell r="V66">
            <v>8.7045556388651912E-2</v>
          </cell>
        </row>
        <row r="67">
          <cell r="B67" t="str">
            <v>Profit After tax</v>
          </cell>
          <cell r="D67">
            <v>359.27186145080242</v>
          </cell>
          <cell r="F67">
            <v>415.10802758343738</v>
          </cell>
          <cell r="H67">
            <v>229.90136558392507</v>
          </cell>
          <cell r="J67">
            <v>66.572396097098988</v>
          </cell>
          <cell r="L67">
            <v>63.52453438383521</v>
          </cell>
          <cell r="N67">
            <v>1134.3781850990993</v>
          </cell>
          <cell r="P67">
            <v>264.56681667461277</v>
          </cell>
          <cell r="R67">
            <v>136.47709094249998</v>
          </cell>
          <cell r="T67" t="str">
            <v>NA</v>
          </cell>
          <cell r="V67">
            <v>401.04390761711272</v>
          </cell>
        </row>
        <row r="68">
          <cell r="B68" t="str">
            <v>Average capital fund</v>
          </cell>
          <cell r="D68">
            <v>3794.0125410465948</v>
          </cell>
          <cell r="F68">
            <v>7735.6603447559182</v>
          </cell>
          <cell r="H68">
            <v>214.81755895740193</v>
          </cell>
          <cell r="J68">
            <v>1687.4782693819359</v>
          </cell>
          <cell r="L68">
            <v>2926.7449409758001</v>
          </cell>
          <cell r="N68">
            <v>16358.713655117652</v>
          </cell>
          <cell r="P68">
            <v>3930.1844496063236</v>
          </cell>
          <cell r="R68">
            <v>677.10309332673069</v>
          </cell>
          <cell r="T68" t="str">
            <v>NA</v>
          </cell>
          <cell r="V68">
            <v>4607.2875429330543</v>
          </cell>
        </row>
        <row r="70">
          <cell r="B70" t="str">
            <v>Return on Asset</v>
          </cell>
          <cell r="D70">
            <v>1.2456364579168077E-2</v>
          </cell>
          <cell r="F70">
            <v>4.2515590737333755E-3</v>
          </cell>
          <cell r="H70">
            <v>0.10152700263920381</v>
          </cell>
          <cell r="J70">
            <v>3.4780194600401945E-3</v>
          </cell>
          <cell r="L70">
            <v>2.0326489004228849E-3</v>
          </cell>
          <cell r="N70">
            <v>6.3324788096485373E-3</v>
          </cell>
          <cell r="P70">
            <v>1.1353829277754973E-2</v>
          </cell>
          <cell r="R70">
            <v>6.8770401236851866E-2</v>
          </cell>
          <cell r="T70" t="str">
            <v>NA</v>
          </cell>
          <cell r="V70">
            <v>1.5859986612094569E-2</v>
          </cell>
        </row>
        <row r="71">
          <cell r="B71" t="str">
            <v>Profit/Loss After Tax</v>
          </cell>
          <cell r="D71">
            <v>359.27186145080242</v>
          </cell>
          <cell r="F71">
            <v>415.10802758343738</v>
          </cell>
          <cell r="H71">
            <v>229.90136558392507</v>
          </cell>
          <cell r="J71">
            <v>66.572396097098988</v>
          </cell>
          <cell r="L71">
            <v>63.52453438383521</v>
          </cell>
          <cell r="N71">
            <v>1134.3781850990993</v>
          </cell>
          <cell r="P71">
            <v>264.56681667461277</v>
          </cell>
          <cell r="R71">
            <v>136.47709094249998</v>
          </cell>
          <cell r="T71" t="str">
            <v>NA</v>
          </cell>
          <cell r="V71">
            <v>401.04390761711272</v>
          </cell>
        </row>
        <row r="72">
          <cell r="B72" t="str">
            <v>Average total asset</v>
          </cell>
          <cell r="D72">
            <v>28842.433052388795</v>
          </cell>
          <cell r="F72">
            <v>97636.659960347926</v>
          </cell>
          <cell r="H72">
            <v>2264.4356634946157</v>
          </cell>
          <cell r="J72">
            <v>19140.892356113967</v>
          </cell>
          <cell r="L72">
            <v>31252.093940384479</v>
          </cell>
          <cell r="N72">
            <v>179136.51497272978</v>
          </cell>
          <cell r="P72">
            <v>23301.990033703092</v>
          </cell>
          <cell r="R72">
            <v>1984.532422203846</v>
          </cell>
          <cell r="T72" t="str">
            <v>NA</v>
          </cell>
          <cell r="V72">
            <v>25286.522455906939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2.7343359982301516E-2</v>
          </cell>
          <cell r="F74">
            <v>1.2409515957331512E-2</v>
          </cell>
          <cell r="H74">
            <v>0.17171161095975385</v>
          </cell>
          <cell r="J74">
            <v>1.7971203494477936E-2</v>
          </cell>
          <cell r="L74">
            <v>9.5107944583091089E-3</v>
          </cell>
          <cell r="N74">
            <v>1.667903942377353E-2</v>
          </cell>
          <cell r="P74">
            <v>1975.1170354162982</v>
          </cell>
          <cell r="R74">
            <v>-0.12561791982732839</v>
          </cell>
          <cell r="T74" t="str">
            <v>NA</v>
          </cell>
          <cell r="V74">
            <v>-2.6437905040050471</v>
          </cell>
        </row>
        <row r="75">
          <cell r="B75" t="str">
            <v>Interest Income</v>
          </cell>
          <cell r="D75">
            <v>2323.1850732884996</v>
          </cell>
          <cell r="F75">
            <v>3254.76199038</v>
          </cell>
          <cell r="H75">
            <v>852.02130863000002</v>
          </cell>
          <cell r="J75">
            <v>579.57339784999999</v>
          </cell>
          <cell r="L75">
            <v>1080.3650927599995</v>
          </cell>
          <cell r="N75">
            <v>8089.9068629084995</v>
          </cell>
          <cell r="P75">
            <v>723.54834024000013</v>
          </cell>
          <cell r="R75">
            <v>204.05202800000001</v>
          </cell>
          <cell r="T75">
            <v>1728.4893879399999</v>
          </cell>
          <cell r="V75">
            <v>2656.0897561800002</v>
          </cell>
        </row>
        <row r="76">
          <cell r="B76" t="str">
            <v>Interest Expenses</v>
          </cell>
          <cell r="D76">
            <v>1375.61310237</v>
          </cell>
          <cell r="F76">
            <v>1704.9214222099999</v>
          </cell>
          <cell r="H76">
            <v>507.00564226999995</v>
          </cell>
          <cell r="J76">
            <v>284.66531452000004</v>
          </cell>
          <cell r="L76">
            <v>852.44177315999991</v>
          </cell>
          <cell r="N76">
            <v>4724.6472545299994</v>
          </cell>
          <cell r="P76">
            <v>815.2774312801206</v>
          </cell>
          <cell r="R76">
            <v>79.892240999999999</v>
          </cell>
          <cell r="T76" t="str">
            <v>NA</v>
          </cell>
          <cell r="V76">
            <v>895.16967228012061</v>
          </cell>
        </row>
        <row r="77">
          <cell r="B77" t="str">
            <v>Avg Int Earning Assets</v>
          </cell>
          <cell r="D77">
            <v>25129.881033676695</v>
          </cell>
          <cell r="F77">
            <v>76320.591025610833</v>
          </cell>
          <cell r="H77">
            <v>1770.5623434915385</v>
          </cell>
          <cell r="J77">
            <v>15721.949972195005</v>
          </cell>
          <cell r="L77">
            <v>25233.216165234029</v>
          </cell>
          <cell r="N77">
            <v>144176.20054020808</v>
          </cell>
          <cell r="P77">
            <v>17909.150496201662</v>
          </cell>
          <cell r="R77">
            <v>1670.8487005869231</v>
          </cell>
          <cell r="T77" t="str">
            <v>NA</v>
          </cell>
          <cell r="V77">
            <v>19579.999196788587</v>
          </cell>
        </row>
        <row r="78">
          <cell r="B78" t="str">
            <v>Avg int Bearing Liabilities</v>
          </cell>
          <cell r="D78">
            <v>21129.549930493842</v>
          </cell>
          <cell r="F78">
            <v>56386.377604873611</v>
          </cell>
          <cell r="H78">
            <v>1638.1258524930768</v>
          </cell>
          <cell r="J78">
            <v>15067.428308018241</v>
          </cell>
          <cell r="L78">
            <v>25595.468971323975</v>
          </cell>
          <cell r="N78">
            <v>119816.95066720275</v>
          </cell>
          <cell r="P78">
            <v>-0.41278268249999989</v>
          </cell>
          <cell r="R78">
            <v>322.48070855923078</v>
          </cell>
          <cell r="T78" t="str">
            <v>NA</v>
          </cell>
          <cell r="V78">
            <v>322.06792587673078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0.20576621808268644</v>
          </cell>
          <cell r="F81">
            <v>0.25829802604095192</v>
          </cell>
          <cell r="H81">
            <v>0.31835669224773439</v>
          </cell>
          <cell r="J81">
            <v>0.21982019667759456</v>
          </cell>
          <cell r="L81">
            <v>0.32403227525951511</v>
          </cell>
          <cell r="N81">
            <v>0.25779517646437788</v>
          </cell>
          <cell r="P81">
            <v>0.17792261155040953</v>
          </cell>
          <cell r="R81">
            <v>0.14513252190978485</v>
          </cell>
          <cell r="T81" t="str">
            <v>NA</v>
          </cell>
          <cell r="V81">
            <v>0.17420065277518162</v>
          </cell>
        </row>
        <row r="82">
          <cell r="B82" t="str">
            <v>Quick Assets</v>
          </cell>
          <cell r="D82">
            <v>11584.33174878</v>
          </cell>
          <cell r="F82">
            <v>26883.319952881997</v>
          </cell>
          <cell r="H82">
            <v>8482.6253217099984</v>
          </cell>
          <cell r="J82">
            <v>3780.4794837600002</v>
          </cell>
          <cell r="L82">
            <v>9374.3012172299987</v>
          </cell>
          <cell r="N82">
            <v>60105.057724361992</v>
          </cell>
          <cell r="P82">
            <v>3355.1846180099997</v>
          </cell>
          <cell r="R82">
            <v>350.43257610000001</v>
          </cell>
          <cell r="T82" t="str">
            <v>NA</v>
          </cell>
          <cell r="V82">
            <v>3705.6171941099997</v>
          </cell>
        </row>
        <row r="83">
          <cell r="B83" t="str">
            <v>Total Liab. - Capital Fund</v>
          </cell>
          <cell r="D83">
            <v>56298.511275183548</v>
          </cell>
          <cell r="F83">
            <v>104078.68912099149</v>
          </cell>
          <cell r="H83">
            <v>26645.035358983776</v>
          </cell>
          <cell r="J83">
            <v>17198.053413193629</v>
          </cell>
          <cell r="L83">
            <v>28930.14657173329</v>
          </cell>
          <cell r="N83">
            <v>233150.43574008573</v>
          </cell>
          <cell r="P83">
            <v>18857.550419101168</v>
          </cell>
          <cell r="R83">
            <v>2414.5696049974986</v>
          </cell>
          <cell r="T83" t="str">
            <v>NA</v>
          </cell>
          <cell r="V83">
            <v>21272.120024098665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324.62949374328855</v>
          </cell>
          <cell r="F85">
            <v>6067.5821286836981</v>
          </cell>
          <cell r="H85">
            <v>3153.6182499132428</v>
          </cell>
          <cell r="J85">
            <v>340.86880112127437</v>
          </cell>
          <cell r="L85">
            <v>3588.2719028833399</v>
          </cell>
          <cell r="N85">
            <v>13474.970576344844</v>
          </cell>
          <cell r="P85">
            <v>1469.4295760998828</v>
          </cell>
          <cell r="R85">
            <v>108.97561560025014</v>
          </cell>
          <cell r="T85" t="str">
            <v>NA</v>
          </cell>
          <cell r="V85">
            <v>1578.4051917001329</v>
          </cell>
        </row>
        <row r="86">
          <cell r="B86" t="str">
            <v>Quick Assets</v>
          </cell>
          <cell r="D86">
            <v>11584.33174878</v>
          </cell>
          <cell r="F86">
            <v>26883.319952881997</v>
          </cell>
          <cell r="H86">
            <v>8482.6253217099984</v>
          </cell>
          <cell r="J86">
            <v>3780.4794837600002</v>
          </cell>
          <cell r="L86">
            <v>9374.3012172299987</v>
          </cell>
          <cell r="N86">
            <v>60105.057724361992</v>
          </cell>
          <cell r="P86">
            <v>3355.1846180099997</v>
          </cell>
          <cell r="R86">
            <v>350.43257610000001</v>
          </cell>
          <cell r="T86" t="str">
            <v>NA</v>
          </cell>
          <cell r="V86">
            <v>3705.6171941099997</v>
          </cell>
        </row>
        <row r="87">
          <cell r="B87" t="str">
            <v>SLR (Limit in Nu)</v>
          </cell>
          <cell r="D87">
            <v>11259.702255036711</v>
          </cell>
          <cell r="F87">
            <v>20815.737824198299</v>
          </cell>
          <cell r="H87">
            <v>5329.0070717967556</v>
          </cell>
          <cell r="J87">
            <v>3439.6106826387258</v>
          </cell>
          <cell r="L87">
            <v>5786.0293143466588</v>
          </cell>
          <cell r="N87">
            <v>46630.087148017148</v>
          </cell>
          <cell r="P87">
            <v>1885.7550419101169</v>
          </cell>
          <cell r="R87">
            <v>241.45696049974987</v>
          </cell>
          <cell r="T87" t="str">
            <v>NA</v>
          </cell>
          <cell r="V87">
            <v>2127.2120024098667</v>
          </cell>
        </row>
        <row r="89">
          <cell r="B89" t="str">
            <v>Credit to Deposit Ratio</v>
          </cell>
          <cell r="D89">
            <v>0.92562165890096471</v>
          </cell>
          <cell r="F89">
            <v>0.77455402704578458</v>
          </cell>
          <cell r="H89">
            <v>0.71775488610984017</v>
          </cell>
          <cell r="J89">
            <v>0.78209106244123039</v>
          </cell>
          <cell r="L89">
            <v>0.66878949881356253</v>
          </cell>
          <cell r="N89">
            <v>0.79237321564546559</v>
          </cell>
        </row>
        <row r="90">
          <cell r="B90" t="str">
            <v>Total loans</v>
          </cell>
          <cell r="D90">
            <v>48788.654436946861</v>
          </cell>
          <cell r="F90">
            <v>76821.463980949993</v>
          </cell>
          <cell r="H90">
            <v>17781.670788620002</v>
          </cell>
          <cell r="J90">
            <v>12821.035988620026</v>
          </cell>
          <cell r="L90">
            <v>17527.801009570008</v>
          </cell>
          <cell r="N90">
            <v>173740.6262047069</v>
          </cell>
        </row>
        <row r="91">
          <cell r="B91" t="str">
            <v>Deposits</v>
          </cell>
          <cell r="D91">
            <v>52709.067433530006</v>
          </cell>
          <cell r="F91">
            <v>99181.543570244728</v>
          </cell>
          <cell r="H91">
            <v>24774.015660129997</v>
          </cell>
          <cell r="J91">
            <v>16393.277719605001</v>
          </cell>
          <cell r="L91">
            <v>26208.247947469954</v>
          </cell>
          <cell r="N91">
            <v>219266.15233097973</v>
          </cell>
          <cell r="P91" t="str">
            <v>NA</v>
          </cell>
          <cell r="R91" t="str">
            <v>NA</v>
          </cell>
          <cell r="T91" t="str">
            <v>NA</v>
          </cell>
          <cell r="V91" t="str">
            <v>NA</v>
          </cell>
        </row>
        <row r="93">
          <cell r="B93" t="str">
            <v>Charged-Off Amount</v>
          </cell>
          <cell r="D93">
            <v>631.10895701999834</v>
          </cell>
          <cell r="F93">
            <v>0</v>
          </cell>
          <cell r="H93">
            <v>521.22541711000304</v>
          </cell>
          <cell r="J93">
            <v>369.24415087999841</v>
          </cell>
          <cell r="L93">
            <v>2084.7478487400003</v>
          </cell>
          <cell r="N93">
            <v>3606.3263737499656</v>
          </cell>
          <cell r="P93">
            <v>5794.821141659997</v>
          </cell>
          <cell r="R93">
            <v>66.987405970000054</v>
          </cell>
          <cell r="T93">
            <v>0</v>
          </cell>
          <cell r="V93">
            <v>5861.8085476300039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Banks"/>
      <sheetName val="Sector"/>
      <sheetName val="For Dashboard"/>
      <sheetName val="Non-Banks"/>
      <sheetName val="Dashboard"/>
      <sheetName val="Sectorwise Loan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5">
          <cell r="L5">
            <v>41607.517814310006</v>
          </cell>
        </row>
        <row r="7">
          <cell r="L7">
            <v>7418.8457557199999</v>
          </cell>
        </row>
        <row r="9">
          <cell r="L9">
            <v>1721.7630525003842</v>
          </cell>
        </row>
        <row r="11">
          <cell r="L11">
            <v>0.17830541559411286</v>
          </cell>
        </row>
        <row r="13">
          <cell r="L13">
            <v>0.15551251760796864</v>
          </cell>
        </row>
        <row r="14">
          <cell r="L14">
            <v>3580.8988220712699</v>
          </cell>
        </row>
        <row r="15">
          <cell r="L15">
            <v>23026.434637874969</v>
          </cell>
        </row>
        <row r="17">
          <cell r="L17">
            <v>0.24380639426077255</v>
          </cell>
        </row>
        <row r="18">
          <cell r="L18">
            <v>5613.9920017416543</v>
          </cell>
        </row>
        <row r="19">
          <cell r="L19">
            <v>23026.434637874969</v>
          </cell>
        </row>
        <row r="21">
          <cell r="L21">
            <v>0.13311883666866084</v>
          </cell>
        </row>
        <row r="22">
          <cell r="L22">
            <v>3580.8988220712699</v>
          </cell>
        </row>
        <row r="23">
          <cell r="L23">
            <v>26494.326171529985</v>
          </cell>
        </row>
        <row r="24">
          <cell r="L24">
            <v>405.68972166999998</v>
          </cell>
        </row>
        <row r="26">
          <cell r="L26">
            <v>0.20432114426763884</v>
          </cell>
        </row>
        <row r="27">
          <cell r="L27">
            <v>3612.0074517599996</v>
          </cell>
        </row>
        <row r="28">
          <cell r="L28">
            <v>17272.39966407001</v>
          </cell>
        </row>
        <row r="29">
          <cell r="L29">
            <v>405.68972166999998</v>
          </cell>
        </row>
        <row r="31">
          <cell r="L31">
            <v>0.18412251362595958</v>
          </cell>
        </row>
        <row r="32">
          <cell r="L32">
            <v>659.32409215999996</v>
          </cell>
        </row>
        <row r="33">
          <cell r="L33">
            <v>3580.8988220712699</v>
          </cell>
        </row>
        <row r="35">
          <cell r="L35">
            <v>0.23895816333913494</v>
          </cell>
        </row>
        <row r="36">
          <cell r="L36">
            <v>4989.5263031200002</v>
          </cell>
        </row>
        <row r="37">
          <cell r="L37">
            <v>20880.33416978833</v>
          </cell>
        </row>
        <row r="39">
          <cell r="L39" t="str">
            <v>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0.18020411846405446</v>
          </cell>
          <cell r="F4">
            <v>9.8845442212124379E-2</v>
          </cell>
          <cell r="H4">
            <v>0.10947072070605383</v>
          </cell>
          <cell r="J4">
            <v>9.0133686929312021E-2</v>
          </cell>
          <cell r="L4">
            <v>8.0096775966343681E-2</v>
          </cell>
          <cell r="P4">
            <v>0.12637331521878464</v>
          </cell>
          <cell r="R4">
            <v>0.26565927345426782</v>
          </cell>
          <cell r="T4" t="str">
            <v>NA</v>
          </cell>
        </row>
        <row r="5">
          <cell r="B5" t="str">
            <v>Tier I</v>
          </cell>
          <cell r="D5">
            <v>7274.7663256332535</v>
          </cell>
          <cell r="F5">
            <v>6907.4726691411324</v>
          </cell>
          <cell r="H5">
            <v>2227.01976638</v>
          </cell>
          <cell r="J5">
            <v>1053.9867410460945</v>
          </cell>
          <cell r="L5">
            <v>1522.926117684249</v>
          </cell>
          <cell r="P5">
            <v>2442.0060608445997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40369.589705489227</v>
          </cell>
          <cell r="F6">
            <v>69881.549564192872</v>
          </cell>
          <cell r="H6">
            <v>20343.519728529966</v>
          </cell>
          <cell r="J6">
            <v>11693.59400412291</v>
          </cell>
          <cell r="L6">
            <v>19013.57575645961</v>
          </cell>
          <cell r="P6">
            <v>19323.747712219629</v>
          </cell>
          <cell r="R6">
            <v>3730.3263090140003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0.20873089463705416</v>
          </cell>
          <cell r="F8">
            <v>0.13230901036216988</v>
          </cell>
          <cell r="H8">
            <v>0.13295459811083282</v>
          </cell>
          <cell r="J8">
            <v>0.14389594655067334</v>
          </cell>
          <cell r="L8">
            <v>0.16675171440245812</v>
          </cell>
          <cell r="P8">
            <v>0.21266596165586973</v>
          </cell>
          <cell r="R8">
            <v>0.33031405175669193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9245.9586654132836</v>
          </cell>
          <cell r="H9">
            <v>2704.7644896665001</v>
          </cell>
          <cell r="J9">
            <v>1682.6607778025445</v>
          </cell>
          <cell r="L9">
            <v>3170.5463543106544</v>
          </cell>
          <cell r="P9">
            <v>4109.5033900146</v>
          </cell>
          <cell r="R9">
            <v>1232.179197505</v>
          </cell>
          <cell r="T9" t="str">
            <v>NA</v>
          </cell>
        </row>
        <row r="10">
          <cell r="B10" t="str">
            <v>Total Risk Weighted Assets</v>
          </cell>
          <cell r="D10">
            <v>40369.589705489227</v>
          </cell>
          <cell r="F10">
            <v>69881.549564192872</v>
          </cell>
          <cell r="H10">
            <v>20343.519728529966</v>
          </cell>
          <cell r="J10">
            <v>11693.59400412291</v>
          </cell>
          <cell r="L10">
            <v>19013.57575645961</v>
          </cell>
          <cell r="P10">
            <v>19323.747712219629</v>
          </cell>
          <cell r="R10">
            <v>3730.3263090140003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0.10722720193016522</v>
          </cell>
          <cell r="F12">
            <v>6.304277015660753E-2</v>
          </cell>
          <cell r="H12">
            <v>7.9278842133391314E-2</v>
          </cell>
          <cell r="J12">
            <v>6.1931284392706488E-2</v>
          </cell>
          <cell r="L12">
            <v>4.637558218248173E-2</v>
          </cell>
          <cell r="P12">
            <v>0.10551743132336963</v>
          </cell>
          <cell r="R12">
            <v>0.26503659381884981</v>
          </cell>
          <cell r="T12" t="str">
            <v>NA</v>
          </cell>
        </row>
        <row r="13">
          <cell r="B13" t="str">
            <v>Tier I</v>
          </cell>
          <cell r="D13">
            <v>7274.7663256332535</v>
          </cell>
          <cell r="F13">
            <v>6907.4726691411324</v>
          </cell>
          <cell r="H13">
            <v>2227.01976638</v>
          </cell>
          <cell r="J13">
            <v>1053.9867410460945</v>
          </cell>
          <cell r="L13">
            <v>1522.926117684249</v>
          </cell>
          <cell r="P13">
            <v>2442.0060608445997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62389.773837646972</v>
          </cell>
          <cell r="F14">
            <v>107484.50310543588</v>
          </cell>
          <cell r="H14">
            <v>24722.106409994005</v>
          </cell>
          <cell r="J14">
            <v>16658.841930000293</v>
          </cell>
          <cell r="L14">
            <v>31516.877121255609</v>
          </cell>
          <cell r="P14">
            <v>22320.635823296685</v>
          </cell>
          <cell r="R14">
            <v>3531.6213909100011</v>
          </cell>
          <cell r="T14" t="str">
            <v>NA</v>
          </cell>
        </row>
        <row r="15">
          <cell r="B15" t="str">
            <v>OBS Items</v>
          </cell>
          <cell r="D15">
            <v>5454.6368592874996</v>
          </cell>
          <cell r="F15">
            <v>2083.5354179657998</v>
          </cell>
          <cell r="H15">
            <v>3368.865991355</v>
          </cell>
          <cell r="J15">
            <v>359.80626019000005</v>
          </cell>
          <cell r="L15">
            <v>1322.0878256800004</v>
          </cell>
          <cell r="P15">
            <v>822.51721044999988</v>
          </cell>
          <cell r="R15">
            <v>207.46898419999999</v>
          </cell>
          <cell r="T15" t="str">
            <v>NA</v>
          </cell>
        </row>
        <row r="17">
          <cell r="B17" t="str">
            <v>Total Capital Fund</v>
          </cell>
          <cell r="D17">
            <v>8275.3410246928252</v>
          </cell>
          <cell r="F17">
            <v>9245.9586654132836</v>
          </cell>
          <cell r="H17">
            <v>2704.7644896665001</v>
          </cell>
          <cell r="J17">
            <v>1682.6607778025445</v>
          </cell>
          <cell r="L17">
            <v>2949.1164157242497</v>
          </cell>
          <cell r="P17">
            <v>4109.5033900146</v>
          </cell>
          <cell r="R17">
            <v>1232.179197505</v>
          </cell>
          <cell r="T17" t="str">
            <v>NA</v>
          </cell>
        </row>
        <row r="19">
          <cell r="B19" t="str">
            <v>OBS Items</v>
          </cell>
          <cell r="D19">
            <v>5454.6368592874996</v>
          </cell>
          <cell r="F19">
            <v>2083.5354179657998</v>
          </cell>
          <cell r="H19">
            <v>3368.865991355</v>
          </cell>
          <cell r="J19">
            <v>359.80626019000005</v>
          </cell>
          <cell r="L19">
            <v>1322.0878256800004</v>
          </cell>
          <cell r="P19">
            <v>822.51721044999988</v>
          </cell>
          <cell r="R19">
            <v>207.46898419999999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62389.773837646972</v>
          </cell>
          <cell r="F22">
            <v>107484.50310543588</v>
          </cell>
          <cell r="H22">
            <v>24722.106409994005</v>
          </cell>
          <cell r="J22">
            <v>16658.841930000293</v>
          </cell>
          <cell r="L22">
            <v>31516.877121255609</v>
          </cell>
          <cell r="P22">
            <v>22320.635823296685</v>
          </cell>
          <cell r="R22">
            <v>3531.6213909100011</v>
          </cell>
          <cell r="T22">
            <v>52925.129621309999</v>
          </cell>
        </row>
        <row r="24">
          <cell r="B24" t="str">
            <v>Total Loans and Advances (without charged off)</v>
          </cell>
          <cell r="D24">
            <v>45483.712610265975</v>
          </cell>
          <cell r="F24">
            <v>67426.222526298894</v>
          </cell>
          <cell r="H24">
            <v>15768.707604219999</v>
          </cell>
          <cell r="J24">
            <v>10582.890325729984</v>
          </cell>
          <cell r="L24">
            <v>18964.275212490007</v>
          </cell>
          <cell r="P24">
            <v>14474.777543150049</v>
          </cell>
          <cell r="R24">
            <v>2785.0866479900005</v>
          </cell>
          <cell r="T24">
            <v>18283.311522610002</v>
          </cell>
        </row>
        <row r="26">
          <cell r="B26" t="str">
            <v>Total Loans (with Charged Off)</v>
          </cell>
          <cell r="D26">
            <v>46597.435392725973</v>
          </cell>
          <cell r="F26">
            <v>67426.222526298894</v>
          </cell>
          <cell r="H26">
            <v>16290.61514933</v>
          </cell>
          <cell r="J26">
            <v>10946.914578379983</v>
          </cell>
          <cell r="L26">
            <v>21381.114621580007</v>
          </cell>
          <cell r="P26">
            <v>20235.298427954051</v>
          </cell>
          <cell r="R26">
            <v>2858.1540533200005</v>
          </cell>
          <cell r="T26">
            <v>18323.843469209998</v>
          </cell>
        </row>
        <row r="28">
          <cell r="B28" t="str">
            <v>Total Non-performing loans (without charged off)</v>
          </cell>
          <cell r="D28">
            <v>2045.4368730559963</v>
          </cell>
          <cell r="F28">
            <v>2111.8534846999996</v>
          </cell>
          <cell r="H28">
            <v>155.76521145999999</v>
          </cell>
          <cell r="J28">
            <v>59.742716269999995</v>
          </cell>
          <cell r="L28">
            <v>1520.6340003500002</v>
          </cell>
          <cell r="P28">
            <v>858.13352284000018</v>
          </cell>
          <cell r="R28">
            <v>66.736952330000008</v>
          </cell>
          <cell r="T28">
            <v>198.4485647099967</v>
          </cell>
        </row>
        <row r="30">
          <cell r="B30" t="str">
            <v>Total NPL (with Charged Off)</v>
          </cell>
          <cell r="D30">
            <v>3159.1596555159963</v>
          </cell>
          <cell r="F30">
            <v>2111.8534846999996</v>
          </cell>
          <cell r="H30">
            <v>677.67275656999993</v>
          </cell>
          <cell r="J30">
            <v>423.76696892000001</v>
          </cell>
          <cell r="L30">
            <v>3937.4734094399996</v>
          </cell>
          <cell r="P30">
            <v>6618.6544076440041</v>
          </cell>
          <cell r="R30">
            <v>139.80435766000002</v>
          </cell>
          <cell r="T30">
            <v>238.9805113099967</v>
          </cell>
        </row>
        <row r="32">
          <cell r="B32" t="str">
            <v>Specific Provisions</v>
          </cell>
          <cell r="D32">
            <v>1525.5663154394963</v>
          </cell>
          <cell r="F32">
            <v>1506.5318046889995</v>
          </cell>
          <cell r="H32">
            <v>126.82350143000001</v>
          </cell>
          <cell r="J32">
            <v>22.575711409</v>
          </cell>
          <cell r="L32">
            <v>800.25584782200008</v>
          </cell>
          <cell r="P32">
            <v>393.65181685700009</v>
          </cell>
          <cell r="R32">
            <v>25.179083309999999</v>
          </cell>
          <cell r="T32">
            <v>83.658596129999992</v>
          </cell>
        </row>
        <row r="34">
          <cell r="B34" t="str">
            <v>General Provisions</v>
          </cell>
          <cell r="D34">
            <v>429.01125562000004</v>
          </cell>
          <cell r="F34">
            <v>662.4311994252804</v>
          </cell>
          <cell r="H34">
            <v>241.69859162999998</v>
          </cell>
          <cell r="J34">
            <v>106.83375163145</v>
          </cell>
          <cell r="L34">
            <v>170.4311971100006</v>
          </cell>
          <cell r="P34">
            <v>137.17809731</v>
          </cell>
          <cell r="R34">
            <v>27.941565489999999</v>
          </cell>
          <cell r="T34">
            <v>175.84409964284001</v>
          </cell>
        </row>
        <row r="36">
          <cell r="B36" t="str">
            <v>Interest-in-suspense</v>
          </cell>
          <cell r="D36">
            <v>204.46338532650006</v>
          </cell>
          <cell r="F36">
            <v>397.64653824499982</v>
          </cell>
          <cell r="H36">
            <v>20.563249729999999</v>
          </cell>
          <cell r="J36">
            <v>5.0737817500000002</v>
          </cell>
          <cell r="L36">
            <v>238.29398575239998</v>
          </cell>
          <cell r="P36">
            <v>68.336301290000009</v>
          </cell>
          <cell r="R36">
            <v>6.9206862400000002</v>
          </cell>
          <cell r="T36">
            <v>42.673403759999999</v>
          </cell>
        </row>
        <row r="38">
          <cell r="B38" t="str">
            <v>Provision to NPL Ratio</v>
          </cell>
          <cell r="D38">
            <v>0.74583886480946027</v>
          </cell>
          <cell r="F38">
            <v>0.71336947170035836</v>
          </cell>
          <cell r="H38">
            <v>0.81419657342787277</v>
          </cell>
          <cell r="J38">
            <v>0.37788223935068166</v>
          </cell>
          <cell r="L38">
            <v>0.52626460255249286</v>
          </cell>
          <cell r="P38">
            <v>0.45873026327442151</v>
          </cell>
          <cell r="R38">
            <v>0.37728848008363941</v>
          </cell>
          <cell r="T38">
            <v>0.42156312015788416</v>
          </cell>
        </row>
        <row r="39">
          <cell r="B39" t="str">
            <v>Specfic Provisions</v>
          </cell>
          <cell r="D39">
            <v>1525.5663154394963</v>
          </cell>
          <cell r="F39">
            <v>1506.5318046889995</v>
          </cell>
          <cell r="H39">
            <v>126.82350143000001</v>
          </cell>
          <cell r="J39">
            <v>22.575711409</v>
          </cell>
          <cell r="L39">
            <v>800.25584782200008</v>
          </cell>
          <cell r="P39">
            <v>393.65181685700009</v>
          </cell>
          <cell r="R39">
            <v>25.179083309999999</v>
          </cell>
          <cell r="T39">
            <v>83.658596129999992</v>
          </cell>
        </row>
        <row r="40">
          <cell r="B40" t="str">
            <v>NPL</v>
          </cell>
          <cell r="D40">
            <v>2045.4368730559963</v>
          </cell>
          <cell r="F40">
            <v>2111.8534846999996</v>
          </cell>
          <cell r="H40">
            <v>155.76521145999999</v>
          </cell>
          <cell r="J40">
            <v>59.742716269999995</v>
          </cell>
          <cell r="L40">
            <v>1520.6340003500002</v>
          </cell>
          <cell r="P40">
            <v>858.13352284000018</v>
          </cell>
          <cell r="R40">
            <v>66.736952330000008</v>
          </cell>
          <cell r="T40">
            <v>198.4485647099967</v>
          </cell>
        </row>
        <row r="42">
          <cell r="B42" t="str">
            <v>Ten Largest Exposures</v>
          </cell>
          <cell r="D42">
            <v>0.15003771350043699</v>
          </cell>
          <cell r="F42">
            <v>0.14288942123239715</v>
          </cell>
          <cell r="H42">
            <v>0.18154969368182378</v>
          </cell>
          <cell r="J42">
            <v>0.12442990541490249</v>
          </cell>
          <cell r="L42">
            <v>6.8485170569309056E-2</v>
          </cell>
          <cell r="P42">
            <v>0.17779489120780195</v>
          </cell>
          <cell r="R42">
            <v>0.24853432531368172</v>
          </cell>
          <cell r="T42" t="str">
            <v>NA</v>
          </cell>
        </row>
        <row r="43">
          <cell r="B43" t="str">
            <v>Total loan outstanding of TLB</v>
          </cell>
          <cell r="D43">
            <v>7642.673483898001</v>
          </cell>
          <cell r="F43">
            <v>9932.2090826600015</v>
          </cell>
          <cell r="H43">
            <v>3474.4206240899998</v>
          </cell>
          <cell r="J43">
            <v>1361.5987011700001</v>
          </cell>
          <cell r="L43">
            <v>1389.3150328999996</v>
          </cell>
          <cell r="P43">
            <v>2719.7808564900001</v>
          </cell>
          <cell r="R43">
            <v>743.75279501</v>
          </cell>
          <cell r="T43" t="str">
            <v>NA</v>
          </cell>
        </row>
        <row r="44">
          <cell r="B44" t="str">
            <v>Total loans &amp; advances</v>
          </cell>
          <cell r="D44">
            <v>45483.712610265975</v>
          </cell>
          <cell r="F44">
            <v>67426.222526298894</v>
          </cell>
          <cell r="H44">
            <v>15768.707604219999</v>
          </cell>
          <cell r="J44">
            <v>10582.890325729984</v>
          </cell>
          <cell r="L44">
            <v>18964.275212490007</v>
          </cell>
          <cell r="P44">
            <v>14474.777543150049</v>
          </cell>
          <cell r="R44">
            <v>2785.0866479900005</v>
          </cell>
          <cell r="T44" t="str">
            <v>NA</v>
          </cell>
        </row>
        <row r="45">
          <cell r="B45" t="str">
            <v>OBS</v>
          </cell>
          <cell r="D45">
            <v>5454.6368592874996</v>
          </cell>
          <cell r="F45">
            <v>2083.5354179657998</v>
          </cell>
          <cell r="H45">
            <v>3368.865991355</v>
          </cell>
          <cell r="J45">
            <v>359.80626019000005</v>
          </cell>
          <cell r="L45">
            <v>1322.0878256800004</v>
          </cell>
          <cell r="P45">
            <v>822.51721044999988</v>
          </cell>
          <cell r="R45">
            <v>207.46898419999999</v>
          </cell>
          <cell r="T45" t="str">
            <v>NA</v>
          </cell>
        </row>
        <row r="46">
          <cell r="B46" t="str">
            <v>30% of total loans &amp; advances</v>
          </cell>
          <cell r="D46">
            <v>13645.113783079792</v>
          </cell>
          <cell r="F46">
            <v>20227.866757889667</v>
          </cell>
          <cell r="H46">
            <v>4730.6122812659996</v>
          </cell>
          <cell r="J46">
            <v>3174.8670977189954</v>
          </cell>
          <cell r="L46">
            <v>5689.2825637470023</v>
          </cell>
          <cell r="P46">
            <v>4342.4332629450146</v>
          </cell>
          <cell r="R46">
            <v>835.52599439700009</v>
          </cell>
          <cell r="T46" t="str">
            <v>NA</v>
          </cell>
        </row>
        <row r="48">
          <cell r="B48" t="str">
            <v>Single Largest Exposure</v>
          </cell>
          <cell r="D48">
            <v>0.21414361527748349</v>
          </cell>
          <cell r="F48">
            <v>0.2217031512931652</v>
          </cell>
          <cell r="H48">
            <v>0.22347114358529721</v>
          </cell>
          <cell r="J48">
            <v>0.18029845373708475</v>
          </cell>
          <cell r="L48">
            <v>0.16734925216039975</v>
          </cell>
          <cell r="P48">
            <v>0.20118168105614043</v>
          </cell>
          <cell r="R48">
            <v>0.17725332092913654</v>
          </cell>
          <cell r="T48" t="str">
            <v>NA</v>
          </cell>
        </row>
        <row r="49">
          <cell r="B49" t="str">
            <v>Total loan outstanding of SLB</v>
          </cell>
          <cell r="D49">
            <v>1557.8447612699997</v>
          </cell>
          <cell r="F49">
            <v>1531.4084582200001</v>
          </cell>
          <cell r="H49">
            <v>497.67465398000002</v>
          </cell>
          <cell r="J49">
            <v>190.03217967</v>
          </cell>
          <cell r="L49">
            <v>254.86054688999999</v>
          </cell>
          <cell r="P49">
            <v>491.28688447000007</v>
          </cell>
          <cell r="R49">
            <v>175.65729250000001</v>
          </cell>
          <cell r="T49" t="str">
            <v>NA</v>
          </cell>
        </row>
        <row r="50">
          <cell r="B50" t="str">
            <v>Tier I</v>
          </cell>
          <cell r="D50">
            <v>7274.7663256332535</v>
          </cell>
          <cell r="F50">
            <v>6907.4726691411324</v>
          </cell>
          <cell r="H50">
            <v>2227.01976638</v>
          </cell>
          <cell r="J50">
            <v>1053.9867410460945</v>
          </cell>
          <cell r="L50">
            <v>1522.926117684249</v>
          </cell>
          <cell r="P50">
            <v>2442.0060608445997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4.4970754489252661E-2</v>
          </cell>
          <cell r="F52">
            <v>3.1320952080272524E-2</v>
          </cell>
          <cell r="H52">
            <v>9.8781216171650189E-3</v>
          </cell>
          <cell r="J52">
            <v>5.6452173679574702E-3</v>
          </cell>
          <cell r="L52">
            <v>8.0184134817264191E-2</v>
          </cell>
          <cell r="P52">
            <v>5.9284746883457133E-2</v>
          </cell>
          <cell r="R52">
            <v>2.3962253518454848E-2</v>
          </cell>
          <cell r="T52">
            <v>1.0854082120986994E-2</v>
          </cell>
        </row>
        <row r="53">
          <cell r="B53" t="str">
            <v>Non performing loans</v>
          </cell>
          <cell r="D53">
            <v>2045.4368730559963</v>
          </cell>
          <cell r="F53">
            <v>2111.8534846999996</v>
          </cell>
          <cell r="H53">
            <v>155.76521145999999</v>
          </cell>
          <cell r="J53">
            <v>59.742716269999995</v>
          </cell>
          <cell r="L53">
            <v>1520.6340003500002</v>
          </cell>
          <cell r="P53">
            <v>858.13352284000018</v>
          </cell>
          <cell r="R53">
            <v>66.736952330000008</v>
          </cell>
          <cell r="T53">
            <v>198.4485647099967</v>
          </cell>
        </row>
        <row r="54">
          <cell r="B54" t="str">
            <v>Total loans &amp; advances</v>
          </cell>
          <cell r="D54">
            <v>45483.712610265975</v>
          </cell>
          <cell r="F54">
            <v>67426.222526298894</v>
          </cell>
          <cell r="H54">
            <v>15768.707604219999</v>
          </cell>
          <cell r="J54">
            <v>10582.890325729984</v>
          </cell>
          <cell r="L54">
            <v>18964.275212490007</v>
          </cell>
          <cell r="P54">
            <v>14474.777543150049</v>
          </cell>
          <cell r="R54">
            <v>2785.0866479900005</v>
          </cell>
          <cell r="T54">
            <v>18283.311522610002</v>
          </cell>
        </row>
        <row r="55">
          <cell r="B55" t="str">
            <v>Net NPL to Net Loan</v>
          </cell>
          <cell r="D55">
            <v>7.2086999611527007E-3</v>
          </cell>
          <cell r="F55">
            <v>3.1695461329749896E-3</v>
          </cell>
          <cell r="H55">
            <v>5.363477505398493E-4</v>
          </cell>
          <cell r="J55">
            <v>3.0405012656810138E-3</v>
          </cell>
          <cell r="L55">
            <v>2.6893425877350087E-2</v>
          </cell>
          <cell r="P55">
            <v>2.8270274581173468E-2</v>
          </cell>
          <cell r="R55">
            <v>1.2581673763598688E-2</v>
          </cell>
          <cell r="T55">
            <v>3.9718370960190033E-3</v>
          </cell>
        </row>
        <row r="56">
          <cell r="B56" t="str">
            <v>Net NPL</v>
          </cell>
          <cell r="D56">
            <v>315.40717229000006</v>
          </cell>
          <cell r="F56">
            <v>207.67514176600056</v>
          </cell>
          <cell r="H56">
            <v>8.3784602999999702</v>
          </cell>
          <cell r="J56">
            <v>32.093223110999993</v>
          </cell>
          <cell r="L56">
            <v>482.08416677560012</v>
          </cell>
          <cell r="P56">
            <v>396.14540469300005</v>
          </cell>
          <cell r="R56">
            <v>34.63718278000001</v>
          </cell>
          <cell r="T56">
            <v>72.116564819996711</v>
          </cell>
        </row>
        <row r="57">
          <cell r="B57" t="str">
            <v>Net Loans &amp; Advances</v>
          </cell>
          <cell r="D57">
            <v>43753.682909499978</v>
          </cell>
          <cell r="F57">
            <v>65522.04418336488</v>
          </cell>
          <cell r="H57">
            <v>15621.320853059999</v>
          </cell>
          <cell r="J57">
            <v>10555.240832570984</v>
          </cell>
          <cell r="L57">
            <v>17925.725378915606</v>
          </cell>
          <cell r="P57">
            <v>14012.789425003048</v>
          </cell>
          <cell r="R57">
            <v>2752.986878440001</v>
          </cell>
          <cell r="T57">
            <v>18156.979522720001</v>
          </cell>
        </row>
        <row r="58">
          <cell r="B58" t="str">
            <v>Gross NPL ratio (with charged off)</v>
          </cell>
          <cell r="D58">
            <v>6.7796856820346654E-2</v>
          </cell>
          <cell r="F58">
            <v>3.1320952080272524E-2</v>
          </cell>
          <cell r="H58">
            <v>4.1598966666269277E-2</v>
          </cell>
          <cell r="J58">
            <v>3.8711087575026337E-2</v>
          </cell>
          <cell r="L58">
            <v>0.18415660170802783</v>
          </cell>
          <cell r="P58">
            <v>0.32708459582195559</v>
          </cell>
          <cell r="R58">
            <v>4.8914213527995389E-2</v>
          </cell>
          <cell r="T58">
            <v>1.3042051560392419E-2</v>
          </cell>
        </row>
        <row r="59">
          <cell r="B59" t="str">
            <v>EARNINGS</v>
          </cell>
        </row>
        <row r="60">
          <cell r="B60" t="str">
            <v>Profit after tax/Loss</v>
          </cell>
          <cell r="D60">
            <v>-113.94769821982175</v>
          </cell>
          <cell r="F60">
            <v>19.690290299372393</v>
          </cell>
          <cell r="H60">
            <v>22.156245209000005</v>
          </cell>
          <cell r="J60">
            <v>-4.6815547800179962</v>
          </cell>
          <cell r="L60">
            <v>-216.63415203240001</v>
          </cell>
          <cell r="P60">
            <v>-4.8789842266667058</v>
          </cell>
          <cell r="R60">
            <v>43.006878014999991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1.2252451026543961E-3</v>
          </cell>
          <cell r="F62">
            <v>8.9521924173914676E-4</v>
          </cell>
          <cell r="H62">
            <v>7.2636471609865711E-4</v>
          </cell>
          <cell r="J62">
            <v>1.2351662718943751E-3</v>
          </cell>
          <cell r="L62">
            <v>4.5909475751212606E-4</v>
          </cell>
          <cell r="P62">
            <v>1.2659466896899991E-3</v>
          </cell>
          <cell r="R62">
            <v>1.0560915911314479E-2</v>
          </cell>
          <cell r="T62" t="str">
            <v>NA</v>
          </cell>
        </row>
        <row r="63">
          <cell r="B63" t="str">
            <v>Operating Expenses</v>
          </cell>
          <cell r="D63">
            <v>76.44276485029232</v>
          </cell>
          <cell r="F63">
            <v>85.279852200000008</v>
          </cell>
          <cell r="H63">
            <v>16.200592889999999</v>
          </cell>
          <cell r="J63">
            <v>22.245926989999997</v>
          </cell>
          <cell r="L63">
            <v>14.3032702</v>
          </cell>
          <cell r="P63">
            <v>30.103539210833333</v>
          </cell>
          <cell r="R63">
            <v>37.297156539999996</v>
          </cell>
          <cell r="T63" t="str">
            <v>NA</v>
          </cell>
        </row>
        <row r="64">
          <cell r="B64" t="str">
            <v>Average total assets</v>
          </cell>
          <cell r="D64">
            <v>62389.773837646972</v>
          </cell>
          <cell r="F64">
            <v>95261.415554838197</v>
          </cell>
          <cell r="H64">
            <v>22303.661688048713</v>
          </cell>
          <cell r="J64">
            <v>18010.471542330419</v>
          </cell>
          <cell r="L64">
            <v>31155.376893238012</v>
          </cell>
          <cell r="P64">
            <v>23779.468326746832</v>
          </cell>
          <cell r="R64">
            <v>3531.6213909100006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-1.3769547125588266E-2</v>
          </cell>
          <cell r="F66">
            <v>2.7869349419537056E-3</v>
          </cell>
          <cell r="H66">
            <v>8.191561702931071E-3</v>
          </cell>
          <cell r="J66">
            <v>-2.8639786054086755E-3</v>
          </cell>
          <cell r="L66">
            <v>-7.5619401024657473E-2</v>
          </cell>
          <cell r="P66">
            <v>-1.3462734559857832E-3</v>
          </cell>
          <cell r="R66">
            <v>3.4903103462615853E-2</v>
          </cell>
          <cell r="T66" t="str">
            <v>NA</v>
          </cell>
        </row>
        <row r="67">
          <cell r="B67" t="str">
            <v>Profit/Loss After Tax</v>
          </cell>
          <cell r="D67">
            <v>-113.94769821982175</v>
          </cell>
          <cell r="F67">
            <v>19.690290299372393</v>
          </cell>
          <cell r="H67">
            <v>22.156245209000005</v>
          </cell>
          <cell r="J67">
            <v>-4.6815547800179962</v>
          </cell>
          <cell r="L67">
            <v>-216.63415203240001</v>
          </cell>
          <cell r="P67">
            <v>-4.8789842266667058</v>
          </cell>
          <cell r="R67">
            <v>43.006878014999991</v>
          </cell>
          <cell r="T67" t="str">
            <v>NA</v>
          </cell>
        </row>
        <row r="68">
          <cell r="B68" t="str">
            <v>Average capital fund</v>
          </cell>
          <cell r="D68">
            <v>8275.3410246928252</v>
          </cell>
          <cell r="F68">
            <v>7065.2134726794329</v>
          </cell>
          <cell r="H68">
            <v>2704.7644896665001</v>
          </cell>
          <cell r="J68">
            <v>1634.6332934110594</v>
          </cell>
          <cell r="L68">
            <v>2864.7959266665098</v>
          </cell>
          <cell r="P68">
            <v>3624.0662734408306</v>
          </cell>
          <cell r="R68">
            <v>1232.179197505</v>
          </cell>
          <cell r="T68" t="str">
            <v>NA</v>
          </cell>
        </row>
        <row r="70">
          <cell r="B70" t="str">
            <v>Return on Asset</v>
          </cell>
          <cell r="D70">
            <v>-1.8263842166881508E-3</v>
          </cell>
          <cell r="F70">
            <v>2.0669743552191369E-4</v>
          </cell>
          <cell r="H70">
            <v>9.9339048084971186E-4</v>
          </cell>
          <cell r="J70">
            <v>-2.5993515877776062E-4</v>
          </cell>
          <cell r="L70">
            <v>-6.9533471790360034E-3</v>
          </cell>
          <cell r="P70">
            <v>-2.0517633782328467E-4</v>
          </cell>
          <cell r="R70">
            <v>1.2177658150359746E-2</v>
          </cell>
          <cell r="T70" t="str">
            <v>NA</v>
          </cell>
        </row>
        <row r="71">
          <cell r="B71" t="str">
            <v>Profit After tax</v>
          </cell>
          <cell r="D71">
            <v>-113.94769821982175</v>
          </cell>
          <cell r="F71">
            <v>19.690290299372393</v>
          </cell>
          <cell r="H71">
            <v>22.156245209000005</v>
          </cell>
          <cell r="J71">
            <v>-4.6815547800179962</v>
          </cell>
          <cell r="L71">
            <v>-216.63415203240001</v>
          </cell>
          <cell r="P71">
            <v>-4.8789842266667058</v>
          </cell>
          <cell r="R71">
            <v>43.006878014999991</v>
          </cell>
          <cell r="T71" t="str">
            <v>NA</v>
          </cell>
        </row>
        <row r="72">
          <cell r="B72" t="str">
            <v>Average total asset</v>
          </cell>
          <cell r="D72">
            <v>62389.773837646972</v>
          </cell>
          <cell r="F72">
            <v>95261.415554838197</v>
          </cell>
          <cell r="H72">
            <v>22303.661688048713</v>
          </cell>
          <cell r="J72">
            <v>18010.471542330419</v>
          </cell>
          <cell r="L72">
            <v>31155.376893238012</v>
          </cell>
          <cell r="P72">
            <v>23779.468326746832</v>
          </cell>
          <cell r="R72">
            <v>3531.6213909100006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2.0652058561944926E-3</v>
          </cell>
          <cell r="F74">
            <v>1.5733534523238628E-3</v>
          </cell>
          <cell r="H74">
            <v>1.8343855637081401E-3</v>
          </cell>
          <cell r="J74">
            <v>1.5254667712593321E-3</v>
          </cell>
          <cell r="L74">
            <v>-1.065420087011975E-3</v>
          </cell>
          <cell r="P74">
            <v>-0.60910624106831845</v>
          </cell>
          <cell r="R74">
            <v>-2.0766445115695455E-2</v>
          </cell>
          <cell r="T74" t="str">
            <v>NA</v>
          </cell>
        </row>
        <row r="75">
          <cell r="B75" t="str">
            <v>Interest Income</v>
          </cell>
          <cell r="D75">
            <v>389.41596779074985</v>
          </cell>
          <cell r="F75">
            <v>413.14627857000011</v>
          </cell>
          <cell r="H75">
            <v>124.31480504000001</v>
          </cell>
          <cell r="J75">
            <v>87.482410350000009</v>
          </cell>
          <cell r="L75">
            <v>118.62293845759999</v>
          </cell>
          <cell r="P75">
            <v>140.29547633999996</v>
          </cell>
          <cell r="R75">
            <v>29.102715169999993</v>
          </cell>
          <cell r="T75">
            <v>280.15669050000002</v>
          </cell>
        </row>
        <row r="76">
          <cell r="B76" t="str">
            <v>Interest Expenses</v>
          </cell>
          <cell r="D76">
            <v>234.68138012000003</v>
          </cell>
          <cell r="F76">
            <v>259.66642200999996</v>
          </cell>
          <cell r="H76">
            <v>81.355571049999995</v>
          </cell>
          <cell r="J76">
            <v>63.131892400000005</v>
          </cell>
          <cell r="L76">
            <v>142.75707424000001</v>
          </cell>
          <cell r="P76">
            <v>166.96475072000004</v>
          </cell>
          <cell r="R76">
            <v>14.432047179999998</v>
          </cell>
          <cell r="T76" t="str">
            <v>NA</v>
          </cell>
        </row>
        <row r="77">
          <cell r="B77" t="str">
            <v>Avg Int Earning Assets</v>
          </cell>
          <cell r="D77">
            <v>54089.70579376597</v>
          </cell>
          <cell r="F77">
            <v>68042.982081625494</v>
          </cell>
          <cell r="H77">
            <v>19270.450980989997</v>
          </cell>
          <cell r="J77">
            <v>14658.935178875839</v>
          </cell>
          <cell r="L77">
            <v>26295.363567973283</v>
          </cell>
          <cell r="P77">
            <v>16552.216576845916</v>
          </cell>
          <cell r="R77">
            <v>2960.0866479900005</v>
          </cell>
          <cell r="T77" t="str">
            <v>NA</v>
          </cell>
        </row>
        <row r="78">
          <cell r="B78" t="str">
            <v>Avg int Bearing Liabilities</v>
          </cell>
          <cell r="D78">
            <v>45709.068877919999</v>
          </cell>
          <cell r="F78">
            <v>57723.029299955371</v>
          </cell>
          <cell r="H78">
            <v>17622.121731169998</v>
          </cell>
          <cell r="J78">
            <v>14211.248258704087</v>
          </cell>
          <cell r="L78">
            <v>25599.334185212512</v>
          </cell>
          <cell r="P78">
            <v>270.35228309583334</v>
          </cell>
          <cell r="R78">
            <v>471.66395682999996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0.21865114683947237</v>
          </cell>
          <cell r="F81">
            <v>0.31025203670795537</v>
          </cell>
          <cell r="H81">
            <v>0.26942692430430143</v>
          </cell>
          <cell r="J81">
            <v>0.25049226472861413</v>
          </cell>
          <cell r="L81">
            <v>0.29325988126391273</v>
          </cell>
          <cell r="P81">
            <v>0.26228241808514308</v>
          </cell>
          <cell r="R81">
            <v>0.1489392689680368</v>
          </cell>
          <cell r="T81" t="str">
            <v>NA</v>
          </cell>
        </row>
        <row r="82">
          <cell r="B82" t="str">
            <v>Quick Assets</v>
          </cell>
          <cell r="D82">
            <v>11832.182795119999</v>
          </cell>
          <cell r="F82">
            <v>30478.708495741997</v>
          </cell>
          <cell r="H82">
            <v>5932.064714950001</v>
          </cell>
          <cell r="J82">
            <v>3751.4175338</v>
          </cell>
          <cell r="L82">
            <v>8377.7781124799985</v>
          </cell>
          <cell r="P82">
            <v>4776.4598506700004</v>
          </cell>
          <cell r="R82">
            <v>342.47723931999997</v>
          </cell>
          <cell r="T82" t="str">
            <v>NA</v>
          </cell>
        </row>
        <row r="83">
          <cell r="B83" t="str">
            <v>Total Liab. - Capital Fund</v>
          </cell>
          <cell r="D83">
            <v>54114.432812954146</v>
          </cell>
          <cell r="F83">
            <v>98238.544440022597</v>
          </cell>
          <cell r="H83">
            <v>22017.341920327504</v>
          </cell>
          <cell r="J83">
            <v>14976.181152197749</v>
          </cell>
          <cell r="L83">
            <v>28567.76070553136</v>
          </cell>
          <cell r="P83">
            <v>18211.132433282084</v>
          </cell>
          <cell r="R83">
            <v>2299.442193405001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1009.2962325291701</v>
          </cell>
          <cell r="F85">
            <v>10830.999607737478</v>
          </cell>
          <cell r="H85">
            <v>1528.5963308845003</v>
          </cell>
          <cell r="J85">
            <v>756.18130336044987</v>
          </cell>
          <cell r="L85">
            <v>2664.2259713737258</v>
          </cell>
          <cell r="P85">
            <v>2955.3466073417922</v>
          </cell>
          <cell r="R85">
            <v>112.53301997949984</v>
          </cell>
          <cell r="T85" t="str">
            <v>NA</v>
          </cell>
        </row>
        <row r="86">
          <cell r="B86" t="str">
            <v>Quick Assets</v>
          </cell>
          <cell r="D86">
            <v>11832.182795119999</v>
          </cell>
          <cell r="F86">
            <v>30478.708495741997</v>
          </cell>
          <cell r="H86">
            <v>5932.064714950001</v>
          </cell>
          <cell r="J86">
            <v>3751.4175338</v>
          </cell>
          <cell r="L86">
            <v>8377.7781124799985</v>
          </cell>
          <cell r="P86">
            <v>4776.4598506700004</v>
          </cell>
          <cell r="R86">
            <v>342.47723931999997</v>
          </cell>
          <cell r="T86" t="str">
            <v>NA</v>
          </cell>
        </row>
        <row r="87">
          <cell r="B87" t="str">
            <v>SLR (Limit in Nu)</v>
          </cell>
          <cell r="D87">
            <v>10822.886562590829</v>
          </cell>
          <cell r="F87">
            <v>19647.708888004519</v>
          </cell>
          <cell r="H87">
            <v>4403.4683840655007</v>
          </cell>
          <cell r="J87">
            <v>2995.2362304395501</v>
          </cell>
          <cell r="L87">
            <v>5713.5521411062728</v>
          </cell>
          <cell r="P87">
            <v>1821.1132433282085</v>
          </cell>
          <cell r="R87">
            <v>229.94421934050013</v>
          </cell>
          <cell r="T87" t="str">
            <v>NA</v>
          </cell>
        </row>
        <row r="89">
          <cell r="B89" t="str">
            <v>Credit to Deposit Ratio</v>
          </cell>
          <cell r="D89">
            <v>0.90372039191270215</v>
          </cell>
          <cell r="F89">
            <v>0.72425636737888222</v>
          </cell>
          <cell r="H89">
            <v>0.82488855181381882</v>
          </cell>
          <cell r="J89">
            <v>0.75575616917957034</v>
          </cell>
          <cell r="L89">
            <v>0.73152441760097864</v>
          </cell>
        </row>
        <row r="90">
          <cell r="B90" t="str">
            <v>Total loans</v>
          </cell>
          <cell r="D90">
            <v>45483.712610265975</v>
          </cell>
          <cell r="F90">
            <v>67426.222526298894</v>
          </cell>
          <cell r="H90">
            <v>15768.707604219999</v>
          </cell>
          <cell r="J90">
            <v>10582.890325729984</v>
          </cell>
          <cell r="L90">
            <v>18964.275212490007</v>
          </cell>
        </row>
        <row r="91">
          <cell r="B91" t="str">
            <v>Deposits</v>
          </cell>
          <cell r="D91">
            <v>50329.408318430003</v>
          </cell>
          <cell r="F91">
            <v>93097.176032179821</v>
          </cell>
          <cell r="H91">
            <v>19116.167353209999</v>
          </cell>
          <cell r="J91">
            <v>14003.04854569497</v>
          </cell>
          <cell r="L91">
            <v>25924.322901869786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1113.7227824599977</v>
          </cell>
          <cell r="F93">
            <v>0</v>
          </cell>
          <cell r="H93">
            <v>521.90754511000159</v>
          </cell>
          <cell r="J93">
            <v>364.02425264999874</v>
          </cell>
          <cell r="L93">
            <v>2416.8394090900001</v>
          </cell>
          <cell r="P93">
            <v>5760.520884804002</v>
          </cell>
          <cell r="R93">
            <v>73.067405329999929</v>
          </cell>
          <cell r="T93">
            <v>40.531946599996445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0.17655713840107612</v>
          </cell>
          <cell r="F4">
            <v>0.10007983640474079</v>
          </cell>
          <cell r="H4">
            <v>0.1118992605860526</v>
          </cell>
          <cell r="J4">
            <v>9.0466970501082336E-2</v>
          </cell>
          <cell r="L4">
            <v>8.0096775966343681E-2</v>
          </cell>
          <cell r="P4">
            <v>0.12347388750924912</v>
          </cell>
          <cell r="R4">
            <v>0.26201032913116767</v>
          </cell>
          <cell r="T4" t="str">
            <v>NA</v>
          </cell>
        </row>
        <row r="5">
          <cell r="B5" t="str">
            <v>Tier I</v>
          </cell>
          <cell r="D5">
            <v>6789.2852111368429</v>
          </cell>
          <cell r="F5">
            <v>6838.6059663515734</v>
          </cell>
          <cell r="H5">
            <v>2227.0197663600002</v>
          </cell>
          <cell r="J5">
            <v>1058.6682958261124</v>
          </cell>
          <cell r="L5">
            <v>1522.926117684249</v>
          </cell>
          <cell r="P5">
            <v>2396.1648182724498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38453.756515434448</v>
          </cell>
          <cell r="F6">
            <v>68331.506245623998</v>
          </cell>
          <cell r="H6">
            <v>19902.006096343961</v>
          </cell>
          <cell r="J6">
            <v>11702.263157065116</v>
          </cell>
          <cell r="L6">
            <v>19013.57575645961</v>
          </cell>
          <cell r="P6">
            <v>19406.247479597328</v>
          </cell>
          <cell r="R6">
            <v>3782.2775166390006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0.21913023171027318</v>
          </cell>
          <cell r="F8">
            <v>0.13573439997491651</v>
          </cell>
          <cell r="H8">
            <v>0.13698959422687743</v>
          </cell>
          <cell r="J8">
            <v>0.14479993763912419</v>
          </cell>
          <cell r="L8">
            <v>0.16675171440245812</v>
          </cell>
          <cell r="P8">
            <v>0.20921695812655355</v>
          </cell>
          <cell r="R8">
            <v>0.32848145229478715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9274.9359996320327</v>
          </cell>
          <cell r="H9">
            <v>2726.3677394390002</v>
          </cell>
          <cell r="J9">
            <v>1694.4869753796493</v>
          </cell>
          <cell r="L9">
            <v>3170.5463543106544</v>
          </cell>
          <cell r="P9">
            <v>4060.1160663324499</v>
          </cell>
          <cell r="R9">
            <v>1242.4080116475</v>
          </cell>
          <cell r="T9" t="str">
            <v>NA</v>
          </cell>
        </row>
        <row r="10">
          <cell r="B10" t="str">
            <v>Total Risk Weighted Assets</v>
          </cell>
          <cell r="D10">
            <v>38453.756515434448</v>
          </cell>
          <cell r="F10">
            <v>68331.506245623998</v>
          </cell>
          <cell r="H10">
            <v>19902.006096343961</v>
          </cell>
          <cell r="J10">
            <v>11702.263157065116</v>
          </cell>
          <cell r="L10">
            <v>19013.57575645961</v>
          </cell>
          <cell r="P10">
            <v>19406.247479597328</v>
          </cell>
          <cell r="R10">
            <v>3782.2775166390006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0.10382248432750636</v>
          </cell>
          <cell r="F12">
            <v>6.2343504495383152E-2</v>
          </cell>
          <cell r="H12">
            <v>7.6850961289707836E-2</v>
          </cell>
          <cell r="J12">
            <v>6.3022912639928347E-2</v>
          </cell>
          <cell r="L12">
            <v>4.637558218248173E-2</v>
          </cell>
          <cell r="P12">
            <v>0.10477942460007453</v>
          </cell>
          <cell r="R12">
            <v>0.2535125777477002</v>
          </cell>
          <cell r="T12" t="str">
            <v>NA</v>
          </cell>
        </row>
        <row r="13">
          <cell r="B13" t="str">
            <v>Tier I</v>
          </cell>
          <cell r="D13">
            <v>6789.2852111368429</v>
          </cell>
          <cell r="F13">
            <v>6838.6059663515734</v>
          </cell>
          <cell r="H13">
            <v>2227.0197663600002</v>
          </cell>
          <cell r="J13">
            <v>1058.6682958261124</v>
          </cell>
          <cell r="L13">
            <v>1522.926117684249</v>
          </cell>
          <cell r="P13">
            <v>2396.1648182724498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60255.688538203285</v>
          </cell>
          <cell r="F14">
            <v>107657.1639769943</v>
          </cell>
          <cell r="H14">
            <v>25195.027480184002</v>
          </cell>
          <cell r="J14">
            <v>16503.199337048514</v>
          </cell>
          <cell r="L14">
            <v>31516.877121255609</v>
          </cell>
          <cell r="P14">
            <v>22457.986546681379</v>
          </cell>
          <cell r="R14">
            <v>3740.1576137699994</v>
          </cell>
          <cell r="T14" t="str">
            <v>NA</v>
          </cell>
        </row>
        <row r="15">
          <cell r="B15" t="str">
            <v>OBS Items</v>
          </cell>
          <cell r="D15">
            <v>5137.5184835064983</v>
          </cell>
          <cell r="F15">
            <v>2035.1932573990007</v>
          </cell>
          <cell r="H15">
            <v>3783.3968490150005</v>
          </cell>
          <cell r="J15">
            <v>294.94996263000007</v>
          </cell>
          <cell r="L15">
            <v>1322.0878256800004</v>
          </cell>
          <cell r="P15">
            <v>410.67137369</v>
          </cell>
          <cell r="R15">
            <v>168.90199110000006</v>
          </cell>
          <cell r="T15" t="str">
            <v>NA</v>
          </cell>
        </row>
        <row r="17">
          <cell r="B17" t="str">
            <v>Total Capital Fund</v>
          </cell>
          <cell r="D17">
            <v>7771.9216537997027</v>
          </cell>
          <cell r="F17">
            <v>9274.9359996320327</v>
          </cell>
          <cell r="H17">
            <v>2726.3677394390002</v>
          </cell>
          <cell r="J17">
            <v>1694.4869753796493</v>
          </cell>
          <cell r="L17">
            <v>2949.1164157242497</v>
          </cell>
          <cell r="P17">
            <v>4060.1160663324499</v>
          </cell>
          <cell r="R17">
            <v>1242.4080116475</v>
          </cell>
          <cell r="T17" t="str">
            <v>NA</v>
          </cell>
        </row>
        <row r="19">
          <cell r="B19" t="str">
            <v>OBS Items</v>
          </cell>
          <cell r="D19">
            <v>5137.5184835064983</v>
          </cell>
          <cell r="F19">
            <v>2035.1932573990007</v>
          </cell>
          <cell r="H19">
            <v>3783.3968490150005</v>
          </cell>
          <cell r="J19">
            <v>294.94996263000007</v>
          </cell>
          <cell r="L19">
            <v>1322.0878256800004</v>
          </cell>
          <cell r="P19">
            <v>410.67137369</v>
          </cell>
          <cell r="R19">
            <v>168.90199110000006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60255.688538203285</v>
          </cell>
          <cell r="F22">
            <v>107657.1639769943</v>
          </cell>
          <cell r="H22">
            <v>25195.027480184002</v>
          </cell>
          <cell r="J22">
            <v>16503.199337048514</v>
          </cell>
          <cell r="L22">
            <v>31516.877121255609</v>
          </cell>
          <cell r="P22">
            <v>22457.986546681379</v>
          </cell>
          <cell r="R22">
            <v>3740.1576137699994</v>
          </cell>
          <cell r="T22">
            <v>52643.781847637983</v>
          </cell>
        </row>
        <row r="24">
          <cell r="B24" t="str">
            <v>Total Loans and Advances (without charged off)</v>
          </cell>
          <cell r="D24">
            <v>44948.524481755987</v>
          </cell>
          <cell r="F24">
            <v>68293.806794049306</v>
          </cell>
          <cell r="H24">
            <v>16689.50496486</v>
          </cell>
          <cell r="J24">
            <v>10493.80617523</v>
          </cell>
          <cell r="L24">
            <v>18964.275212490007</v>
          </cell>
          <cell r="P24">
            <v>14378.712336060051</v>
          </cell>
          <cell r="R24">
            <v>2828.4637356599997</v>
          </cell>
          <cell r="T24">
            <v>18132.029782269998</v>
          </cell>
        </row>
        <row r="26">
          <cell r="B26" t="str">
            <v>Total Loans (with Charged Off)</v>
          </cell>
          <cell r="D26">
            <v>46027.319973235994</v>
          </cell>
          <cell r="F26">
            <v>68293.806794049306</v>
          </cell>
          <cell r="H26">
            <v>17211.41250997</v>
          </cell>
          <cell r="J26">
            <v>10859.254835529999</v>
          </cell>
          <cell r="L26">
            <v>21392.427682410009</v>
          </cell>
          <cell r="P26">
            <v>20160.295192300047</v>
          </cell>
          <cell r="R26">
            <v>2901.08509921</v>
          </cell>
          <cell r="T26">
            <v>18172.561728869994</v>
          </cell>
        </row>
        <row r="28">
          <cell r="B28" t="str">
            <v>Total Non-performing loans (without charged off)</v>
          </cell>
          <cell r="D28">
            <v>2344.5541467859966</v>
          </cell>
          <cell r="F28">
            <v>2110.4893295300003</v>
          </cell>
          <cell r="H28">
            <v>154.30157768000001</v>
          </cell>
          <cell r="J28">
            <v>88.258942209999987</v>
          </cell>
          <cell r="L28">
            <v>1520.6340003500002</v>
          </cell>
          <cell r="P28">
            <v>885.80730419000008</v>
          </cell>
          <cell r="R28">
            <v>83.406748350000001</v>
          </cell>
          <cell r="T28">
            <v>196.41454338999608</v>
          </cell>
        </row>
        <row r="30">
          <cell r="B30" t="str">
            <v>Total NPL (with Charged Off)</v>
          </cell>
          <cell r="D30">
            <v>3423.3496382659969</v>
          </cell>
          <cell r="F30">
            <v>2110.4893295300003</v>
          </cell>
          <cell r="H30">
            <v>676.20912278999992</v>
          </cell>
          <cell r="J30">
            <v>453.70760250999996</v>
          </cell>
          <cell r="L30">
            <v>3948.7864702700003</v>
          </cell>
          <cell r="P30">
            <v>6667.3901604299999</v>
          </cell>
          <cell r="R30">
            <v>156.0281119</v>
          </cell>
          <cell r="T30">
            <v>236.94648998999608</v>
          </cell>
        </row>
        <row r="32">
          <cell r="B32" t="str">
            <v>Specific Provisions</v>
          </cell>
          <cell r="D32">
            <v>2140.3457567980986</v>
          </cell>
          <cell r="F32">
            <v>1634.2328282409997</v>
          </cell>
          <cell r="H32">
            <v>125.74824691999999</v>
          </cell>
          <cell r="J32">
            <v>24.522801332000004</v>
          </cell>
          <cell r="L32">
            <v>800.25584782200008</v>
          </cell>
          <cell r="P32">
            <v>411.20927709899991</v>
          </cell>
          <cell r="R32">
            <v>29.815407499999999</v>
          </cell>
          <cell r="T32">
            <v>89.996708081999998</v>
          </cell>
        </row>
        <row r="34">
          <cell r="B34" t="str">
            <v>General Provisions</v>
          </cell>
          <cell r="D34">
            <v>418.74423210000003</v>
          </cell>
          <cell r="F34">
            <v>667.34670578596592</v>
          </cell>
          <cell r="H34">
            <v>246.22415408000001</v>
          </cell>
          <cell r="J34">
            <v>104.91334152884995</v>
          </cell>
          <cell r="L34">
            <v>170.4311971100006</v>
          </cell>
          <cell r="P34">
            <v>133.63201620000001</v>
          </cell>
          <cell r="R34">
            <v>27.913721850000002</v>
          </cell>
          <cell r="T34">
            <v>172.08671157590001</v>
          </cell>
        </row>
        <row r="36">
          <cell r="B36" t="str">
            <v>Interest-in-suspense</v>
          </cell>
          <cell r="D36">
            <v>223.85787181819992</v>
          </cell>
          <cell r="F36">
            <v>407.63815592499986</v>
          </cell>
          <cell r="H36">
            <v>20.284870990000002</v>
          </cell>
          <cell r="J36">
            <v>8.0707442399999998</v>
          </cell>
          <cell r="L36">
            <v>238.29398575239998</v>
          </cell>
          <cell r="P36">
            <v>66.858417660000029</v>
          </cell>
          <cell r="R36">
            <v>8.2685012199999992</v>
          </cell>
          <cell r="T36">
            <v>31.043092759999997</v>
          </cell>
        </row>
        <row r="38">
          <cell r="B38" t="str">
            <v>Provision to NPL Ratio</v>
          </cell>
          <cell r="D38">
            <v>0.91290097084435662</v>
          </cell>
          <cell r="F38">
            <v>0.77433835147839314</v>
          </cell>
          <cell r="H38">
            <v>0.81495114185277062</v>
          </cell>
          <cell r="J38">
            <v>0.27785061454341226</v>
          </cell>
          <cell r="L38">
            <v>0.52626460255249286</v>
          </cell>
          <cell r="P38">
            <v>0.46421978589916674</v>
          </cell>
          <cell r="R38">
            <v>0.35746996603782599</v>
          </cell>
          <cell r="T38">
            <v>0.45819778173607367</v>
          </cell>
        </row>
        <row r="39">
          <cell r="B39" t="str">
            <v>Specfic Provisions</v>
          </cell>
          <cell r="D39">
            <v>2140.3457567980986</v>
          </cell>
          <cell r="F39">
            <v>1634.2328282409997</v>
          </cell>
          <cell r="H39">
            <v>125.74824691999999</v>
          </cell>
          <cell r="J39">
            <v>24.522801332000004</v>
          </cell>
          <cell r="L39">
            <v>800.25584782200008</v>
          </cell>
          <cell r="P39">
            <v>411.20927709899991</v>
          </cell>
          <cell r="R39">
            <v>29.815407499999999</v>
          </cell>
          <cell r="T39">
            <v>89.996708081999998</v>
          </cell>
        </row>
        <row r="40">
          <cell r="B40" t="str">
            <v>NPL</v>
          </cell>
          <cell r="D40">
            <v>2344.5541467859966</v>
          </cell>
          <cell r="F40">
            <v>2110.4893295300003</v>
          </cell>
          <cell r="H40">
            <v>154.30157768000001</v>
          </cell>
          <cell r="J40">
            <v>88.258942209999987</v>
          </cell>
          <cell r="L40">
            <v>1520.6340003500002</v>
          </cell>
          <cell r="P40">
            <v>885.80730419000008</v>
          </cell>
          <cell r="R40">
            <v>83.406748350000001</v>
          </cell>
          <cell r="T40">
            <v>196.41454338999608</v>
          </cell>
        </row>
        <row r="42">
          <cell r="B42" t="str">
            <v>Ten Largest Exposures</v>
          </cell>
          <cell r="D42">
            <v>0.14901576323606633</v>
          </cell>
          <cell r="F42">
            <v>0.14348706022093066</v>
          </cell>
          <cell r="H42">
            <v>0.17212071083747521</v>
          </cell>
          <cell r="J42">
            <v>0.12941975949295656</v>
          </cell>
          <cell r="L42">
            <v>6.8485170569309056E-2</v>
          </cell>
          <cell r="P42">
            <v>0.18424524556176058</v>
          </cell>
          <cell r="R42">
            <v>0.24384954737574605</v>
          </cell>
          <cell r="T42" t="str">
            <v>NA</v>
          </cell>
        </row>
        <row r="43">
          <cell r="B43" t="str">
            <v>Total loan outstanding of TLB</v>
          </cell>
          <cell r="D43">
            <v>7463.609919943</v>
          </cell>
          <cell r="F43">
            <v>10091.301465659999</v>
          </cell>
          <cell r="H43">
            <v>3523.8104131100004</v>
          </cell>
          <cell r="J43">
            <v>1396.2782245900003</v>
          </cell>
          <cell r="L43">
            <v>1389.3150328999996</v>
          </cell>
          <cell r="P43">
            <v>2724.8736333100001</v>
          </cell>
          <cell r="R43">
            <v>730.90627579</v>
          </cell>
          <cell r="T43" t="str">
            <v>NA</v>
          </cell>
        </row>
        <row r="44">
          <cell r="B44" t="str">
            <v>Total loans &amp; advances</v>
          </cell>
          <cell r="D44">
            <v>44948.524481755987</v>
          </cell>
          <cell r="F44">
            <v>68293.806794049306</v>
          </cell>
          <cell r="H44">
            <v>16689.50496486</v>
          </cell>
          <cell r="J44">
            <v>10493.80617523</v>
          </cell>
          <cell r="L44">
            <v>18964.275212490007</v>
          </cell>
          <cell r="P44">
            <v>14378.712336060051</v>
          </cell>
          <cell r="R44">
            <v>2828.4637356599997</v>
          </cell>
          <cell r="T44" t="str">
            <v>NA</v>
          </cell>
        </row>
        <row r="45">
          <cell r="B45" t="str">
            <v>OBS</v>
          </cell>
          <cell r="D45">
            <v>5137.5184835064983</v>
          </cell>
          <cell r="F45">
            <v>2035.1932573990007</v>
          </cell>
          <cell r="H45">
            <v>3783.3968490150005</v>
          </cell>
          <cell r="J45">
            <v>294.94996263000007</v>
          </cell>
          <cell r="L45">
            <v>1322.0878256800004</v>
          </cell>
          <cell r="P45">
            <v>410.67137369</v>
          </cell>
          <cell r="R45">
            <v>168.90199110000006</v>
          </cell>
          <cell r="T45" t="str">
            <v>NA</v>
          </cell>
        </row>
        <row r="46">
          <cell r="B46" t="str">
            <v>30% of total loans &amp; advances</v>
          </cell>
          <cell r="D46">
            <v>13484.557344526796</v>
          </cell>
          <cell r="F46">
            <v>20488.142038214792</v>
          </cell>
          <cell r="H46">
            <v>5006.8514894579994</v>
          </cell>
          <cell r="J46">
            <v>3148.1418525690001</v>
          </cell>
          <cell r="L46">
            <v>5689.2825637470023</v>
          </cell>
          <cell r="P46">
            <v>4313.6137008180149</v>
          </cell>
          <cell r="R46">
            <v>848.53912069799992</v>
          </cell>
          <cell r="T46" t="str">
            <v>NA</v>
          </cell>
        </row>
        <row r="48">
          <cell r="B48" t="str">
            <v>Single Largest Exposure</v>
          </cell>
          <cell r="D48">
            <v>0.22842140579189493</v>
          </cell>
          <cell r="F48">
            <v>0.22419354397135324</v>
          </cell>
          <cell r="H48">
            <v>0.2277050490750005</v>
          </cell>
          <cell r="J48">
            <v>0.18028469891134744</v>
          </cell>
          <cell r="L48">
            <v>0.16734925216039975</v>
          </cell>
          <cell r="P48">
            <v>0.20180597905975015</v>
          </cell>
          <cell r="R48">
            <v>0.17778913691576712</v>
          </cell>
          <cell r="T48" t="str">
            <v>NA</v>
          </cell>
        </row>
        <row r="49">
          <cell r="B49" t="str">
            <v>Total loan outstanding of SLB</v>
          </cell>
          <cell r="D49">
            <v>1550.8180722499999</v>
          </cell>
          <cell r="F49">
            <v>1533.1713074200002</v>
          </cell>
          <cell r="H49">
            <v>507.10364519000001</v>
          </cell>
          <cell r="J49">
            <v>190.86169495999997</v>
          </cell>
          <cell r="L49">
            <v>254.86054688999999</v>
          </cell>
          <cell r="P49">
            <v>483.56038714000005</v>
          </cell>
          <cell r="R49">
            <v>176.18828388</v>
          </cell>
          <cell r="T49" t="str">
            <v>NA</v>
          </cell>
        </row>
        <row r="50">
          <cell r="B50" t="str">
            <v>Tier I</v>
          </cell>
          <cell r="D50">
            <v>6789.2852111368429</v>
          </cell>
          <cell r="F50">
            <v>6838.6059663515734</v>
          </cell>
          <cell r="H50">
            <v>2227.0197663600002</v>
          </cell>
          <cell r="J50">
            <v>1058.6682958261124</v>
          </cell>
          <cell r="L50">
            <v>1522.926117684249</v>
          </cell>
          <cell r="P50">
            <v>2396.1648182724498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5.2160870102368327E-2</v>
          </cell>
          <cell r="F52">
            <v>3.0903085193281318E-2</v>
          </cell>
          <cell r="H52">
            <v>9.2454256734926694E-3</v>
          </cell>
          <cell r="J52">
            <v>8.4105748415984581E-3</v>
          </cell>
          <cell r="L52">
            <v>8.0184134817264191E-2</v>
          </cell>
          <cell r="P52">
            <v>6.1605468103600888E-2</v>
          </cell>
          <cell r="R52">
            <v>2.9488356982783692E-2</v>
          </cell>
          <cell r="T52">
            <v>1.0832463091476702E-2</v>
          </cell>
        </row>
        <row r="53">
          <cell r="B53" t="str">
            <v>Non performing loans</v>
          </cell>
          <cell r="D53">
            <v>2344.5541467859966</v>
          </cell>
          <cell r="F53">
            <v>2110.4893295300003</v>
          </cell>
          <cell r="H53">
            <v>154.30157768000001</v>
          </cell>
          <cell r="J53">
            <v>88.258942209999987</v>
          </cell>
          <cell r="L53">
            <v>1520.6340003500002</v>
          </cell>
          <cell r="P53">
            <v>885.80730419000008</v>
          </cell>
          <cell r="R53">
            <v>83.406748350000001</v>
          </cell>
          <cell r="T53">
            <v>196.41454338999608</v>
          </cell>
        </row>
        <row r="54">
          <cell r="B54" t="str">
            <v>Total loans &amp; advances</v>
          </cell>
          <cell r="D54">
            <v>44948.524481755987</v>
          </cell>
          <cell r="F54">
            <v>68293.806794049306</v>
          </cell>
          <cell r="H54">
            <v>16689.50496486</v>
          </cell>
          <cell r="J54">
            <v>10493.80617523</v>
          </cell>
          <cell r="L54">
            <v>18964.275212490007</v>
          </cell>
          <cell r="P54">
            <v>14378.712336060051</v>
          </cell>
          <cell r="R54">
            <v>2828.4637356599997</v>
          </cell>
          <cell r="T54">
            <v>18132.029782269998</v>
          </cell>
        </row>
        <row r="55">
          <cell r="B55" t="str">
            <v>Net NPL to Net Loan</v>
          </cell>
          <cell r="D55">
            <v>-4.6142527194614926E-4</v>
          </cell>
          <cell r="F55">
            <v>1.0357183458141958E-3</v>
          </cell>
          <cell r="H55">
            <v>4.9980196699306583E-4</v>
          </cell>
          <cell r="J55">
            <v>5.3211227616372248E-3</v>
          </cell>
          <cell r="L55">
            <v>2.6893425877350087E-2</v>
          </cell>
          <cell r="P55">
            <v>2.9332424499187621E-2</v>
          </cell>
          <cell r="R55">
            <v>1.6242534149805029E-2</v>
          </cell>
          <cell r="T55">
            <v>4.1849305688204047E-3</v>
          </cell>
        </row>
        <row r="56">
          <cell r="B56" t="str">
            <v>Net NPL</v>
          </cell>
          <cell r="D56">
            <v>-19.649481830302058</v>
          </cell>
          <cell r="F56">
            <v>68.618345364000618</v>
          </cell>
          <cell r="H56">
            <v>8.2684597700000175</v>
          </cell>
          <cell r="J56">
            <v>55.66539663799999</v>
          </cell>
          <cell r="L56">
            <v>482.08416677560012</v>
          </cell>
          <cell r="P56">
            <v>407.73960943100013</v>
          </cell>
          <cell r="R56">
            <v>45.322839629999997</v>
          </cell>
          <cell r="T56">
            <v>75.374742547996078</v>
          </cell>
        </row>
        <row r="57">
          <cell r="B57" t="str">
            <v>Net Loans &amp; Advances</v>
          </cell>
          <cell r="D57">
            <v>42584.320853139696</v>
          </cell>
          <cell r="F57">
            <v>66251.935809883304</v>
          </cell>
          <cell r="H57">
            <v>16543.47184695</v>
          </cell>
          <cell r="J57">
            <v>10461.212629657999</v>
          </cell>
          <cell r="L57">
            <v>17925.725378915606</v>
          </cell>
          <cell r="P57">
            <v>13900.644641301053</v>
          </cell>
          <cell r="R57">
            <v>2790.3798269399999</v>
          </cell>
          <cell r="T57">
            <v>18010.989981427996</v>
          </cell>
        </row>
        <row r="58">
          <cell r="B58" t="str">
            <v>Gross NPL ratio (with charged off)</v>
          </cell>
          <cell r="D58">
            <v>7.4376471197032751E-2</v>
          </cell>
          <cell r="F58">
            <v>3.0903085193281318E-2</v>
          </cell>
          <cell r="H58">
            <v>3.9288415311543687E-2</v>
          </cell>
          <cell r="J58">
            <v>4.1780730757466952E-2</v>
          </cell>
          <cell r="L58">
            <v>0.18458804811185139</v>
          </cell>
          <cell r="P58">
            <v>0.33071887573236131</v>
          </cell>
          <cell r="R58">
            <v>5.37826732288854E-2</v>
          </cell>
          <cell r="T58">
            <v>1.3038695013128999E-2</v>
          </cell>
        </row>
        <row r="59">
          <cell r="B59" t="str">
            <v>EARNINGS</v>
          </cell>
        </row>
        <row r="60">
          <cell r="B60" t="str">
            <v>Profit after tax/Loss</v>
          </cell>
          <cell r="D60">
            <v>-599.42940674175543</v>
          </cell>
          <cell r="F60">
            <v>112.61882094699295</v>
          </cell>
          <cell r="H60">
            <v>39.233932548999981</v>
          </cell>
          <cell r="J60">
            <v>9.0650528996865365</v>
          </cell>
          <cell r="L60">
            <v>-216.63415203240001</v>
          </cell>
          <cell r="P60">
            <v>-50.720226798816455</v>
          </cell>
          <cell r="R60">
            <v>53.263535797499991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2.0046680635406899E-3</v>
          </cell>
          <cell r="F62">
            <v>1.7491557238817196E-3</v>
          </cell>
          <cell r="H62">
            <v>1.379934411767832E-3</v>
          </cell>
          <cell r="J62">
            <v>2.4666964778611244E-3</v>
          </cell>
          <cell r="L62">
            <v>4.5909475751212606E-4</v>
          </cell>
          <cell r="P62">
            <v>1.1898608699544774E-3</v>
          </cell>
          <cell r="R62">
            <v>1.3340117165887224E-2</v>
          </cell>
          <cell r="T62" t="str">
            <v>NA</v>
          </cell>
        </row>
        <row r="63">
          <cell r="B63" t="str">
            <v>Operating Expenses</v>
          </cell>
          <cell r="D63">
            <v>122.93172078152415</v>
          </cell>
          <cell r="F63">
            <v>167.49197062000002</v>
          </cell>
          <cell r="H63">
            <v>30.831973610000002</v>
          </cell>
          <cell r="J63">
            <v>44.940633490000003</v>
          </cell>
          <cell r="L63">
            <v>14.3032702</v>
          </cell>
          <cell r="P63">
            <v>28.14452314</v>
          </cell>
          <cell r="R63">
            <v>48.965950909999997</v>
          </cell>
          <cell r="T63" t="str">
            <v>NA</v>
          </cell>
        </row>
        <row r="64">
          <cell r="B64" t="str">
            <v>Average total assets</v>
          </cell>
          <cell r="D64">
            <v>61322.731187925128</v>
          </cell>
          <cell r="F64">
            <v>95755.8943055696</v>
          </cell>
          <cell r="H64">
            <v>22343.071777231213</v>
          </cell>
          <cell r="J64">
            <v>18218.955551826984</v>
          </cell>
          <cell r="L64">
            <v>31155.376893238012</v>
          </cell>
          <cell r="P64">
            <v>23653.625268874312</v>
          </cell>
          <cell r="R64">
            <v>3670.5787738666663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-7.4707994597127833E-2</v>
          </cell>
          <cell r="F66">
            <v>1.5668071831465142E-2</v>
          </cell>
          <cell r="H66">
            <v>1.4390550468101225E-2</v>
          </cell>
          <cell r="J66">
            <v>5.5297033313117727E-3</v>
          </cell>
          <cell r="L66">
            <v>-7.5619401024657473E-2</v>
          </cell>
          <cell r="P66">
            <v>-1.3828267589532503E-2</v>
          </cell>
          <cell r="R66">
            <v>4.2805925735175422E-2</v>
          </cell>
          <cell r="T66" t="str">
            <v>NA</v>
          </cell>
        </row>
        <row r="67">
          <cell r="B67" t="str">
            <v>Profit After tax</v>
          </cell>
          <cell r="D67">
            <v>-599.42940674175543</v>
          </cell>
          <cell r="F67">
            <v>112.61882094699295</v>
          </cell>
          <cell r="H67">
            <v>39.233932548999981</v>
          </cell>
          <cell r="J67">
            <v>9.0650528996865365</v>
          </cell>
          <cell r="L67">
            <v>-216.63415203240001</v>
          </cell>
          <cell r="P67">
            <v>-50.720226798816455</v>
          </cell>
          <cell r="R67">
            <v>53.263535797499991</v>
          </cell>
          <cell r="T67" t="str">
            <v>NA</v>
          </cell>
        </row>
        <row r="68">
          <cell r="B68" t="str">
            <v>Average capital fund</v>
          </cell>
          <cell r="D68">
            <v>8023.6313392462635</v>
          </cell>
          <cell r="F68">
            <v>7187.7906967995959</v>
          </cell>
          <cell r="H68">
            <v>2726.3677394390002</v>
          </cell>
          <cell r="J68">
            <v>1639.3380180734032</v>
          </cell>
          <cell r="L68">
            <v>2864.7959266665098</v>
          </cell>
          <cell r="P68">
            <v>3667.8655855061575</v>
          </cell>
          <cell r="R68">
            <v>1244.3028595391668</v>
          </cell>
          <cell r="T68" t="str">
            <v>NA</v>
          </cell>
        </row>
        <row r="70">
          <cell r="B70" t="str">
            <v>Return on Asset</v>
          </cell>
          <cell r="D70">
            <v>-9.7749952608077451E-3</v>
          </cell>
          <cell r="F70">
            <v>1.1761032755603696E-3</v>
          </cell>
          <cell r="H70">
            <v>1.7559775549296432E-3</v>
          </cell>
          <cell r="J70">
            <v>4.9756161234926005E-4</v>
          </cell>
          <cell r="L70">
            <v>-6.9533471790360034E-3</v>
          </cell>
          <cell r="P70">
            <v>-2.1442897747077677E-3</v>
          </cell>
          <cell r="R70">
            <v>1.4510936579462383E-2</v>
          </cell>
          <cell r="T70" t="str">
            <v>NA</v>
          </cell>
        </row>
        <row r="71">
          <cell r="B71" t="str">
            <v>Profit/Loss After Tax</v>
          </cell>
          <cell r="D71">
            <v>-599.42940674175543</v>
          </cell>
          <cell r="F71">
            <v>112.61882094699295</v>
          </cell>
          <cell r="H71">
            <v>39.233932548999981</v>
          </cell>
          <cell r="J71">
            <v>9.0650528996865365</v>
          </cell>
          <cell r="L71">
            <v>-216.63415203240001</v>
          </cell>
          <cell r="P71">
            <v>-50.720226798816455</v>
          </cell>
          <cell r="R71">
            <v>53.263535797499991</v>
          </cell>
          <cell r="T71" t="str">
            <v>NA</v>
          </cell>
        </row>
        <row r="72">
          <cell r="B72" t="str">
            <v>Average total asset</v>
          </cell>
          <cell r="D72">
            <v>61322.731187925128</v>
          </cell>
          <cell r="F72">
            <v>95755.8943055696</v>
          </cell>
          <cell r="H72">
            <v>22343.071777231213</v>
          </cell>
          <cell r="J72">
            <v>18218.955551826984</v>
          </cell>
          <cell r="L72">
            <v>31155.376893238012</v>
          </cell>
          <cell r="P72">
            <v>23653.625268874312</v>
          </cell>
          <cell r="R72">
            <v>3670.5787738666663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3.6874903533925651E-3</v>
          </cell>
          <cell r="F74">
            <v>4.9184578125437591E-3</v>
          </cell>
          <cell r="H74">
            <v>3.4427971197324141E-3</v>
          </cell>
          <cell r="J74">
            <v>3.9544333269396484E-3</v>
          </cell>
          <cell r="L74">
            <v>-1.065420087011975E-3</v>
          </cell>
          <cell r="P74">
            <v>-2.4438370349748082</v>
          </cell>
          <cell r="R74">
            <v>-2.969433442558491E-2</v>
          </cell>
          <cell r="T74" t="str">
            <v>NA</v>
          </cell>
        </row>
        <row r="75">
          <cell r="B75" t="str">
            <v>Interest Income</v>
          </cell>
          <cell r="D75">
            <v>725.04079982865028</v>
          </cell>
          <cell r="F75">
            <v>984.51540259500052</v>
          </cell>
          <cell r="H75">
            <v>238.88109234999999</v>
          </cell>
          <cell r="J75">
            <v>165.26713660000001</v>
          </cell>
          <cell r="L75">
            <v>118.62293845759999</v>
          </cell>
          <cell r="P75">
            <v>261.53719849000004</v>
          </cell>
          <cell r="R75">
            <v>56.043458369999996</v>
          </cell>
          <cell r="T75">
            <v>557.54639545999987</v>
          </cell>
        </row>
        <row r="76">
          <cell r="B76" t="str">
            <v>Interest Expenses</v>
          </cell>
          <cell r="D76">
            <v>448.85785351999999</v>
          </cell>
          <cell r="F76">
            <v>525.85396964999995</v>
          </cell>
          <cell r="H76">
            <v>160.40069501000002</v>
          </cell>
          <cell r="J76">
            <v>103.83682866000001</v>
          </cell>
          <cell r="L76">
            <v>142.75707424000001</v>
          </cell>
          <cell r="P76">
            <v>422.77868831000001</v>
          </cell>
          <cell r="R76">
            <v>27.67884622</v>
          </cell>
          <cell r="T76" t="str">
            <v>NA</v>
          </cell>
        </row>
        <row r="77">
          <cell r="B77" t="str">
            <v>Avg Int Earning Assets</v>
          </cell>
          <cell r="D77">
            <v>53156.503303660968</v>
          </cell>
          <cell r="F77">
            <v>70004.868604521587</v>
          </cell>
          <cell r="H77">
            <v>19494.748341630002</v>
          </cell>
          <cell r="J77">
            <v>14810.850524583338</v>
          </cell>
          <cell r="L77">
            <v>26295.363567973283</v>
          </cell>
          <cell r="P77">
            <v>16787.770710712357</v>
          </cell>
          <cell r="R77">
            <v>2989.0047064366668</v>
          </cell>
          <cell r="T77" t="str">
            <v>NA</v>
          </cell>
        </row>
        <row r="78">
          <cell r="B78" t="str">
            <v>Avg int Bearing Liabilities</v>
          </cell>
          <cell r="D78">
            <v>45101.152120299994</v>
          </cell>
          <cell r="F78">
            <v>57501.362065114539</v>
          </cell>
          <cell r="H78">
            <v>18204.977374529997</v>
          </cell>
          <cell r="J78">
            <v>14413.60544701425</v>
          </cell>
          <cell r="L78">
            <v>25599.334185212512</v>
          </cell>
          <cell r="P78">
            <v>171.90206007750001</v>
          </cell>
          <cell r="R78">
            <v>571.35512671000004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0.21360637212096703</v>
          </cell>
          <cell r="F81">
            <v>0.25699804487574579</v>
          </cell>
          <cell r="H81">
            <v>0.27200439280039385</v>
          </cell>
          <cell r="J81">
            <v>0.24123604425573494</v>
          </cell>
          <cell r="L81">
            <v>0.28577512649527598</v>
          </cell>
          <cell r="P81">
            <v>0.26460784045630864</v>
          </cell>
          <cell r="R81">
            <v>0.20367144816586394</v>
          </cell>
          <cell r="T81" t="str">
            <v>NA</v>
          </cell>
        </row>
        <row r="82">
          <cell r="B82" t="str">
            <v>Quick Assets</v>
          </cell>
          <cell r="D82">
            <v>11210.867039419998</v>
          </cell>
          <cell r="F82">
            <v>25284.040240702001</v>
          </cell>
          <cell r="H82">
            <v>6111.5741498199995</v>
          </cell>
          <cell r="J82">
            <v>3572.3951906499997</v>
          </cell>
          <cell r="L82">
            <v>8163.9554293099991</v>
          </cell>
          <cell r="P82">
            <v>4868.2207767999998</v>
          </cell>
          <cell r="R82">
            <v>508.72027861999999</v>
          </cell>
          <cell r="T82" t="str">
            <v>NA</v>
          </cell>
        </row>
        <row r="83">
          <cell r="B83" t="str">
            <v>Total Liab. - Capital Fund</v>
          </cell>
          <cell r="D83">
            <v>52483.76688440358</v>
          </cell>
          <cell r="F83">
            <v>98382.227977362272</v>
          </cell>
          <cell r="H83">
            <v>22468.659740745003</v>
          </cell>
          <cell r="J83">
            <v>14808.712361668866</v>
          </cell>
          <cell r="L83">
            <v>28567.76070553136</v>
          </cell>
          <cell r="P83">
            <v>18397.870480348931</v>
          </cell>
          <cell r="R83">
            <v>2497.7496021224997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714.11366253928099</v>
          </cell>
          <cell r="F85">
            <v>5607.5946452295466</v>
          </cell>
          <cell r="H85">
            <v>1617.8422016709992</v>
          </cell>
          <cell r="J85">
            <v>610.65271831622613</v>
          </cell>
          <cell r="L85">
            <v>2450.4032882037263</v>
          </cell>
          <cell r="P85">
            <v>3028.4337287651069</v>
          </cell>
          <cell r="R85">
            <v>258.94531840774999</v>
          </cell>
          <cell r="T85" t="str">
            <v>NA</v>
          </cell>
        </row>
        <row r="86">
          <cell r="B86" t="str">
            <v>Quick Assets</v>
          </cell>
          <cell r="D86">
            <v>11210.867039419998</v>
          </cell>
          <cell r="F86">
            <v>25284.040240702001</v>
          </cell>
          <cell r="H86">
            <v>6111.5741498199995</v>
          </cell>
          <cell r="J86">
            <v>3572.3951906499997</v>
          </cell>
          <cell r="L86">
            <v>8163.9554293099991</v>
          </cell>
          <cell r="P86">
            <v>4868.2207767999998</v>
          </cell>
          <cell r="R86">
            <v>508.72027861999999</v>
          </cell>
          <cell r="T86" t="str">
            <v>NA</v>
          </cell>
        </row>
        <row r="87">
          <cell r="B87" t="str">
            <v>SLR (Limit in Nu)</v>
          </cell>
          <cell r="D87">
            <v>10496.753376880717</v>
          </cell>
          <cell r="F87">
            <v>19676.445595472454</v>
          </cell>
          <cell r="H87">
            <v>4493.7319481490003</v>
          </cell>
          <cell r="J87">
            <v>2961.7424723337735</v>
          </cell>
          <cell r="L87">
            <v>5713.5521411062728</v>
          </cell>
          <cell r="P87">
            <v>1839.7870480348931</v>
          </cell>
          <cell r="R87">
            <v>249.77496021224999</v>
          </cell>
          <cell r="T87" t="str">
            <v>NA</v>
          </cell>
        </row>
        <row r="89">
          <cell r="B89" t="str">
            <v>Credit to Deposit Ratio</v>
          </cell>
          <cell r="D89">
            <v>0.92393921935018153</v>
          </cell>
          <cell r="F89">
            <v>0.72948433950223057</v>
          </cell>
          <cell r="H89">
            <v>0.77839111088754642</v>
          </cell>
          <cell r="J89">
            <v>0.76036130516384692</v>
          </cell>
          <cell r="L89">
            <v>0.73152441760097864</v>
          </cell>
        </row>
        <row r="90">
          <cell r="B90" t="str">
            <v>Total loans</v>
          </cell>
          <cell r="D90">
            <v>44948.524481755987</v>
          </cell>
          <cell r="F90">
            <v>68293.806794049306</v>
          </cell>
          <cell r="H90">
            <v>16689.50496486</v>
          </cell>
          <cell r="J90">
            <v>10493.80617523</v>
          </cell>
          <cell r="L90">
            <v>18964.275212490007</v>
          </cell>
        </row>
        <row r="91">
          <cell r="B91" t="str">
            <v>Deposits</v>
          </cell>
          <cell r="D91">
            <v>48648.789379640002</v>
          </cell>
          <cell r="F91">
            <v>93619.291184030255</v>
          </cell>
          <cell r="H91">
            <v>21441.027179549998</v>
          </cell>
          <cell r="J91">
            <v>13801.078650324973</v>
          </cell>
          <cell r="L91">
            <v>25924.322901869786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1078.7954914800066</v>
          </cell>
          <cell r="F93">
            <v>0</v>
          </cell>
          <cell r="H93">
            <v>521.90754510999977</v>
          </cell>
          <cell r="J93">
            <v>365.44866029999866</v>
          </cell>
          <cell r="L93">
            <v>2428.1524699200017</v>
          </cell>
          <cell r="P93">
            <v>5781.5828562399965</v>
          </cell>
          <cell r="R93">
            <v>72.621363550000297</v>
          </cell>
          <cell r="T93">
            <v>40.531946599996445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0.17773002357821438</v>
          </cell>
          <cell r="F4">
            <v>9.5220623133540197E-2</v>
          </cell>
          <cell r="H4">
            <v>0.10872790118391672</v>
          </cell>
          <cell r="J4">
            <v>8.5871649129170155E-2</v>
          </cell>
          <cell r="L4">
            <v>9.15326811558035E-2</v>
          </cell>
          <cell r="P4">
            <v>9.5111916063573401E-2</v>
          </cell>
          <cell r="R4">
            <v>0.25715672714901205</v>
          </cell>
          <cell r="T4" t="str">
            <v>NA</v>
          </cell>
        </row>
        <row r="5">
          <cell r="B5" t="str">
            <v>Tier I</v>
          </cell>
          <cell r="D5">
            <v>6976.9139299663548</v>
          </cell>
          <cell r="F5">
            <v>6564.0610396637021</v>
          </cell>
          <cell r="H5">
            <v>2227.0197668000001</v>
          </cell>
          <cell r="J5">
            <v>1058.6682958261124</v>
          </cell>
          <cell r="L5">
            <v>1726.2083791279981</v>
          </cell>
          <cell r="P5">
            <v>1881.7214741731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39255.685615188115</v>
          </cell>
          <cell r="F6">
            <v>68935.287584267018</v>
          </cell>
          <cell r="H6">
            <v>20482.504881915498</v>
          </cell>
          <cell r="J6">
            <v>12328.496151665127</v>
          </cell>
          <cell r="L6">
            <v>18858.929481041978</v>
          </cell>
          <cell r="P6">
            <v>19784.287311753298</v>
          </cell>
          <cell r="R6">
            <v>3853.6646036320003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0.21465376144385545</v>
          </cell>
          <cell r="F8">
            <v>0.13059041049802811</v>
          </cell>
          <cell r="H8">
            <v>0.13509666108320842</v>
          </cell>
          <cell r="J8">
            <v>0.14135381205500797</v>
          </cell>
          <cell r="L8">
            <v>0.16811910546130734</v>
          </cell>
          <cell r="P8">
            <v>0.1792585246932914</v>
          </cell>
          <cell r="R8">
            <v>0.33132973388670367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9002.28750342905</v>
          </cell>
          <cell r="H9">
            <v>2767.1180201673001</v>
          </cell>
          <cell r="J9">
            <v>1742.6799279433615</v>
          </cell>
          <cell r="L9">
            <v>3170.5463543106544</v>
          </cell>
          <cell r="P9">
            <v>3546.5021556131001</v>
          </cell>
          <cell r="R9">
            <v>1276.83366761</v>
          </cell>
          <cell r="T9" t="str">
            <v>NA</v>
          </cell>
        </row>
        <row r="10">
          <cell r="B10" t="str">
            <v>Total Risk Weighted Assets</v>
          </cell>
          <cell r="D10">
            <v>39255.685615188115</v>
          </cell>
          <cell r="F10">
            <v>68935.287584267018</v>
          </cell>
          <cell r="H10">
            <v>20482.504881915498</v>
          </cell>
          <cell r="J10">
            <v>12328.496151665127</v>
          </cell>
          <cell r="L10">
            <v>18858.929481041978</v>
          </cell>
          <cell r="P10">
            <v>19784.287311753298</v>
          </cell>
          <cell r="R10">
            <v>3853.6646036320003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0.10440400354111927</v>
          </cell>
          <cell r="F12">
            <v>6.1778281345563485E-2</v>
          </cell>
          <cell r="H12">
            <v>6.1115729632579989E-2</v>
          </cell>
          <cell r="J12">
            <v>6.1326789997777728E-2</v>
          </cell>
          <cell r="L12">
            <v>5.3568855486063598E-2</v>
          </cell>
          <cell r="P12">
            <v>8.145102120356347E-2</v>
          </cell>
          <cell r="R12">
            <v>0.25352885420307331</v>
          </cell>
          <cell r="T12" t="str">
            <v>NA</v>
          </cell>
        </row>
        <row r="13">
          <cell r="B13" t="str">
            <v>Tier I</v>
          </cell>
          <cell r="D13">
            <v>6976.9139299663548</v>
          </cell>
          <cell r="F13">
            <v>6564.0610396637021</v>
          </cell>
          <cell r="H13">
            <v>2227.0197668000001</v>
          </cell>
          <cell r="J13">
            <v>1058.6682958261124</v>
          </cell>
          <cell r="L13">
            <v>1726.2083791279981</v>
          </cell>
          <cell r="P13">
            <v>1881.7214741731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61599.571630943588</v>
          </cell>
          <cell r="F14">
            <v>104673.73043813504</v>
          </cell>
          <cell r="H14">
            <v>33551.081048370004</v>
          </cell>
          <cell r="J14">
            <v>16919.621240604523</v>
          </cell>
          <cell r="L14">
            <v>30980.97580139801</v>
          </cell>
          <cell r="P14">
            <v>22768.6079414663</v>
          </cell>
          <cell r="R14">
            <v>3741.4158924100002</v>
          </cell>
          <cell r="T14" t="str">
            <v>NA</v>
          </cell>
        </row>
        <row r="15">
          <cell r="B15" t="str">
            <v>OBS Items</v>
          </cell>
          <cell r="D15">
            <v>5226.5432049545761</v>
          </cell>
          <cell r="F15">
            <v>1578.1900862789994</v>
          </cell>
          <cell r="H15">
            <v>2888.306654085</v>
          </cell>
          <cell r="J15">
            <v>343.11655905000003</v>
          </cell>
          <cell r="L15">
            <v>1243.1283625799997</v>
          </cell>
          <cell r="P15">
            <v>333.88293425000001</v>
          </cell>
          <cell r="R15">
            <v>167.39275233000004</v>
          </cell>
          <cell r="T15" t="str">
            <v>NA</v>
          </cell>
        </row>
        <row r="17">
          <cell r="B17" t="str">
            <v>Total Capital Fund</v>
          </cell>
          <cell r="D17">
            <v>7964.3295577142817</v>
          </cell>
          <cell r="F17">
            <v>9002.28750342905</v>
          </cell>
          <cell r="H17">
            <v>2767.1180201673001</v>
          </cell>
          <cell r="J17">
            <v>1742.6799279433615</v>
          </cell>
          <cell r="L17">
            <v>2704.9838633713293</v>
          </cell>
          <cell r="P17">
            <v>3546.5021556131001</v>
          </cell>
          <cell r="R17">
            <v>1276.83366761</v>
          </cell>
          <cell r="T17" t="str">
            <v>NA</v>
          </cell>
        </row>
        <row r="19">
          <cell r="B19" t="str">
            <v>OBS Items</v>
          </cell>
          <cell r="D19">
            <v>5226.5432049545761</v>
          </cell>
          <cell r="F19">
            <v>1578.1900862789994</v>
          </cell>
          <cell r="H19">
            <v>2888.306654085</v>
          </cell>
          <cell r="J19">
            <v>343.11655905000003</v>
          </cell>
          <cell r="L19">
            <v>1243.1283625799997</v>
          </cell>
          <cell r="P19">
            <v>333.88293425000001</v>
          </cell>
          <cell r="R19">
            <v>167.39275233000004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61599.571630943588</v>
          </cell>
          <cell r="F22">
            <v>104673.73043813504</v>
          </cell>
          <cell r="H22">
            <v>33551.081048370004</v>
          </cell>
          <cell r="J22">
            <v>16919.621240604523</v>
          </cell>
          <cell r="L22">
            <v>30980.97580139801</v>
          </cell>
          <cell r="P22">
            <v>22768.6079414663</v>
          </cell>
          <cell r="R22">
            <v>3741.4158924100002</v>
          </cell>
          <cell r="T22">
            <v>53367.74259430301</v>
          </cell>
        </row>
        <row r="24">
          <cell r="B24" t="str">
            <v>Total Loans and Advances (without charged off)</v>
          </cell>
          <cell r="D24">
            <v>46098.285462826127</v>
          </cell>
          <cell r="F24">
            <v>68989.214010970041</v>
          </cell>
          <cell r="H24">
            <v>17043.493410110012</v>
          </cell>
          <cell r="J24">
            <v>11290.568041049997</v>
          </cell>
          <cell r="L24">
            <v>18227.716943110005</v>
          </cell>
          <cell r="P24">
            <v>14380.8022296</v>
          </cell>
          <cell r="R24">
            <v>2937.3000576899999</v>
          </cell>
          <cell r="T24">
            <v>18702.721990760001</v>
          </cell>
        </row>
        <row r="26">
          <cell r="B26" t="str">
            <v>Total Loans (with Charged Off)</v>
          </cell>
          <cell r="D26">
            <v>46840.793695436128</v>
          </cell>
          <cell r="F26">
            <v>68989.214010970041</v>
          </cell>
          <cell r="H26">
            <v>17565.400955220008</v>
          </cell>
          <cell r="J26">
            <v>11657.847257899997</v>
          </cell>
          <cell r="L26">
            <v>20374.804797650002</v>
          </cell>
          <cell r="P26">
            <v>20108.617970549996</v>
          </cell>
          <cell r="R26">
            <v>3009.9477625700001</v>
          </cell>
          <cell r="T26">
            <v>18743.253937360001</v>
          </cell>
        </row>
        <row r="28">
          <cell r="B28" t="str">
            <v>Total Non-performing loans (without charged off)</v>
          </cell>
          <cell r="D28">
            <v>2324.4413033360929</v>
          </cell>
          <cell r="F28">
            <v>2546.7366884999997</v>
          </cell>
          <cell r="H28">
            <v>153.85957768</v>
          </cell>
          <cell r="J28">
            <v>165.36706475</v>
          </cell>
          <cell r="L28">
            <v>1965.6903092899995</v>
          </cell>
          <cell r="P28">
            <v>899.92823410000017</v>
          </cell>
          <cell r="R28">
            <v>146.29348916000001</v>
          </cell>
          <cell r="T28">
            <v>201.89381641000028</v>
          </cell>
        </row>
        <row r="30">
          <cell r="B30" t="str">
            <v>Total NPL (with Charged Off)</v>
          </cell>
          <cell r="D30">
            <v>3066.949535946093</v>
          </cell>
          <cell r="F30">
            <v>2546.7366884999997</v>
          </cell>
          <cell r="H30">
            <v>675.76712278999992</v>
          </cell>
          <cell r="J30">
            <v>532.64628160000018</v>
          </cell>
          <cell r="L30">
            <v>4112.7781638299984</v>
          </cell>
          <cell r="P30">
            <v>6627.7439750499943</v>
          </cell>
          <cell r="R30">
            <v>218.94119404000003</v>
          </cell>
          <cell r="T30">
            <v>242.42576301000028</v>
          </cell>
        </row>
        <row r="32">
          <cell r="B32" t="str">
            <v>Specific Provisions</v>
          </cell>
          <cell r="D32">
            <v>2093.7495144773948</v>
          </cell>
          <cell r="F32">
            <v>1854.5577261209996</v>
          </cell>
          <cell r="H32">
            <v>125.51932138999999</v>
          </cell>
          <cell r="J32">
            <v>45.501091256000002</v>
          </cell>
          <cell r="L32">
            <v>906.30157216999817</v>
          </cell>
          <cell r="P32">
            <v>393.07588503099987</v>
          </cell>
          <cell r="R32">
            <v>41.309451120000006</v>
          </cell>
          <cell r="T32">
            <v>97.783884296999986</v>
          </cell>
        </row>
        <row r="34">
          <cell r="B34" t="str">
            <v>General Provisions</v>
          </cell>
          <cell r="D34">
            <v>432.01656787000002</v>
          </cell>
          <cell r="F34">
            <v>678.78401201726263</v>
          </cell>
          <cell r="H34">
            <v>249.16601242369993</v>
          </cell>
          <cell r="J34">
            <v>112.0341562257</v>
          </cell>
          <cell r="L34">
            <v>167.44582097999765</v>
          </cell>
          <cell r="P34">
            <v>134.46144958000002</v>
          </cell>
          <cell r="R34">
            <v>45.025570610000003</v>
          </cell>
          <cell r="T34">
            <v>175.45895676164997</v>
          </cell>
        </row>
        <row r="36">
          <cell r="B36" t="str">
            <v>Interest-in-suspense</v>
          </cell>
          <cell r="D36">
            <v>231.65109914900023</v>
          </cell>
          <cell r="F36">
            <v>442.21327875499992</v>
          </cell>
          <cell r="H36">
            <v>20.284870990000002</v>
          </cell>
          <cell r="J36">
            <v>11.176673289999998</v>
          </cell>
          <cell r="L36">
            <v>295.1213506819999</v>
          </cell>
          <cell r="P36">
            <v>82.583500769999986</v>
          </cell>
          <cell r="R36">
            <v>8.1954094699999995</v>
          </cell>
          <cell r="T36">
            <v>35.752687340000001</v>
          </cell>
        </row>
        <row r="38">
          <cell r="B38" t="str">
            <v>Provision to NPL Ratio</v>
          </cell>
          <cell r="D38">
            <v>0.90075387641425753</v>
          </cell>
          <cell r="F38">
            <v>0.72820945113619662</v>
          </cell>
          <cell r="H38">
            <v>0.81580440608681115</v>
          </cell>
          <cell r="J38">
            <v>0.27515207653221652</v>
          </cell>
          <cell r="L38">
            <v>0.46106020255924807</v>
          </cell>
          <cell r="P38">
            <v>0.43678581261994409</v>
          </cell>
          <cell r="R38">
            <v>0.28237381825530317</v>
          </cell>
          <cell r="T38">
            <v>0.48433323038692389</v>
          </cell>
        </row>
        <row r="39">
          <cell r="B39" t="str">
            <v>Specfic Provisions</v>
          </cell>
          <cell r="D39">
            <v>2093.7495144773948</v>
          </cell>
          <cell r="F39">
            <v>1854.5577261209996</v>
          </cell>
          <cell r="H39">
            <v>125.51932138999999</v>
          </cell>
          <cell r="J39">
            <v>45.501091256000002</v>
          </cell>
          <cell r="L39">
            <v>906.30157216999817</v>
          </cell>
          <cell r="P39">
            <v>393.07588503099987</v>
          </cell>
          <cell r="R39">
            <v>41.309451120000006</v>
          </cell>
          <cell r="T39">
            <v>97.783884296999986</v>
          </cell>
        </row>
        <row r="40">
          <cell r="B40" t="str">
            <v>NPL</v>
          </cell>
          <cell r="D40">
            <v>2324.4413033360929</v>
          </cell>
          <cell r="F40">
            <v>2546.7366884999997</v>
          </cell>
          <cell r="H40">
            <v>153.85957768</v>
          </cell>
          <cell r="J40">
            <v>165.36706475</v>
          </cell>
          <cell r="L40">
            <v>1965.6903092899995</v>
          </cell>
          <cell r="P40">
            <v>899.92823410000017</v>
          </cell>
          <cell r="R40">
            <v>146.29348916000001</v>
          </cell>
          <cell r="T40">
            <v>201.89381641000028</v>
          </cell>
        </row>
        <row r="42">
          <cell r="B42" t="str">
            <v>Ten Largest Exposures</v>
          </cell>
          <cell r="D42">
            <v>0.14768372913806269</v>
          </cell>
          <cell r="F42">
            <v>0.1535301714873816</v>
          </cell>
          <cell r="H42">
            <v>0.18079836018390952</v>
          </cell>
          <cell r="J42">
            <v>0.12757913191382569</v>
          </cell>
          <cell r="L42">
            <v>6.858220465342442E-2</v>
          </cell>
          <cell r="P42">
            <v>0.18626620521406217</v>
          </cell>
          <cell r="R42">
            <v>0.25375287169390681</v>
          </cell>
          <cell r="T42" t="str">
            <v>NA</v>
          </cell>
        </row>
        <row r="43">
          <cell r="B43" t="str">
            <v>Total loan outstanding of TLB</v>
          </cell>
          <cell r="D43">
            <v>7579.8420950299997</v>
          </cell>
          <cell r="F43">
            <v>10834.225652470001</v>
          </cell>
          <cell r="H43">
            <v>3603.636767120001</v>
          </cell>
          <cell r="J43">
            <v>1484.2153822400001</v>
          </cell>
          <cell r="L43">
            <v>1335.3534975299999</v>
          </cell>
          <cell r="P43">
            <v>2740.8485663900001</v>
          </cell>
          <cell r="R43">
            <v>787.82471627000007</v>
          </cell>
          <cell r="T43" t="str">
            <v>NA</v>
          </cell>
        </row>
        <row r="44">
          <cell r="B44" t="str">
            <v>Total loans &amp; advances</v>
          </cell>
          <cell r="D44">
            <v>46098.285462826127</v>
          </cell>
          <cell r="F44">
            <v>68989.214010970041</v>
          </cell>
          <cell r="H44">
            <v>17043.493410110012</v>
          </cell>
          <cell r="J44">
            <v>11290.568041049997</v>
          </cell>
          <cell r="L44">
            <v>18227.716943110005</v>
          </cell>
          <cell r="P44">
            <v>14380.8022296</v>
          </cell>
          <cell r="R44">
            <v>2937.3000576899999</v>
          </cell>
          <cell r="T44" t="str">
            <v>NA</v>
          </cell>
        </row>
        <row r="45">
          <cell r="B45" t="str">
            <v>OBS</v>
          </cell>
          <cell r="D45">
            <v>5226.5432049545761</v>
          </cell>
          <cell r="F45">
            <v>1578.1900862789994</v>
          </cell>
          <cell r="H45">
            <v>2888.306654085</v>
          </cell>
          <cell r="J45">
            <v>343.11655905000003</v>
          </cell>
          <cell r="L45">
            <v>1243.1283625799997</v>
          </cell>
          <cell r="P45">
            <v>333.88293425000001</v>
          </cell>
          <cell r="R45">
            <v>167.39275233000004</v>
          </cell>
          <cell r="T45" t="str">
            <v>NA</v>
          </cell>
        </row>
        <row r="46">
          <cell r="B46" t="str">
            <v>30% of total loans &amp; advances</v>
          </cell>
          <cell r="D46">
            <v>13829.485638847838</v>
          </cell>
          <cell r="F46">
            <v>20696.764203291012</v>
          </cell>
          <cell r="H46">
            <v>5113.0480230330031</v>
          </cell>
          <cell r="J46">
            <v>3387.1704123149989</v>
          </cell>
          <cell r="L46">
            <v>5468.3150829330016</v>
          </cell>
          <cell r="P46">
            <v>4314.2406688800002</v>
          </cell>
          <cell r="R46">
            <v>881.19001730699995</v>
          </cell>
          <cell r="T46" t="str">
            <v>NA</v>
          </cell>
        </row>
        <row r="48">
          <cell r="B48" t="str">
            <v>Single Largest Exposure</v>
          </cell>
          <cell r="D48">
            <v>0.22255717037883652</v>
          </cell>
          <cell r="F48">
            <v>0.23386787905291159</v>
          </cell>
          <cell r="H48">
            <v>0.22832946872342055</v>
          </cell>
          <cell r="J48">
            <v>0.18891658585462187</v>
          </cell>
          <cell r="L48">
            <v>0.14152228290851404</v>
          </cell>
          <cell r="P48">
            <v>0.25681517488785666</v>
          </cell>
          <cell r="R48">
            <v>0.17910598697737945</v>
          </cell>
          <cell r="T48" t="str">
            <v>NA</v>
          </cell>
        </row>
        <row r="49">
          <cell r="B49" t="str">
            <v>Total loan outstanding of SLB</v>
          </cell>
          <cell r="D49">
            <v>1552.7622222299999</v>
          </cell>
          <cell r="F49">
            <v>1535.1230333199999</v>
          </cell>
          <cell r="H49">
            <v>508.49424018999997</v>
          </cell>
          <cell r="J49">
            <v>200</v>
          </cell>
          <cell r="L49">
            <v>244.29695058999999</v>
          </cell>
          <cell r="P49">
            <v>483.25462948000006</v>
          </cell>
          <cell r="R49">
            <v>177.49327673000002</v>
          </cell>
          <cell r="T49" t="str">
            <v>NA</v>
          </cell>
        </row>
        <row r="50">
          <cell r="B50" t="str">
            <v>Tier I</v>
          </cell>
          <cell r="D50">
            <v>6976.9139299663548</v>
          </cell>
          <cell r="F50">
            <v>6564.0610396637021</v>
          </cell>
          <cell r="H50">
            <v>2227.0197668000001</v>
          </cell>
          <cell r="J50">
            <v>1058.6682958261124</v>
          </cell>
          <cell r="L50">
            <v>1726.2083791279981</v>
          </cell>
          <cell r="P50">
            <v>1881.7214741731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5.0423595584927629E-2</v>
          </cell>
          <cell r="F52">
            <v>3.691499787336381E-2</v>
          </cell>
          <cell r="H52">
            <v>9.0274671968794962E-3</v>
          </cell>
          <cell r="J52">
            <v>1.4646478737718252E-2</v>
          </cell>
          <cell r="L52">
            <v>0.10784073043404493</v>
          </cell>
          <cell r="P52">
            <v>6.2578444493706906E-2</v>
          </cell>
          <cell r="R52">
            <v>4.9805428892767102E-2</v>
          </cell>
          <cell r="T52">
            <v>1.079488945564956E-2</v>
          </cell>
        </row>
        <row r="53">
          <cell r="B53" t="str">
            <v>Non performing loans</v>
          </cell>
          <cell r="D53">
            <v>2324.4413033360929</v>
          </cell>
          <cell r="F53">
            <v>2546.7366884999997</v>
          </cell>
          <cell r="H53">
            <v>153.85957768</v>
          </cell>
          <cell r="J53">
            <v>165.36706475</v>
          </cell>
          <cell r="L53">
            <v>1965.6903092899995</v>
          </cell>
          <cell r="P53">
            <v>899.92823410000017</v>
          </cell>
          <cell r="R53">
            <v>146.29348916000001</v>
          </cell>
          <cell r="T53">
            <v>201.89381641000028</v>
          </cell>
        </row>
        <row r="54">
          <cell r="B54" t="str">
            <v>Total loans &amp; advances</v>
          </cell>
          <cell r="D54">
            <v>46098.285462826127</v>
          </cell>
          <cell r="F54">
            <v>68989.214010970041</v>
          </cell>
          <cell r="H54">
            <v>17043.493410110012</v>
          </cell>
          <cell r="J54">
            <v>11290.568041049997</v>
          </cell>
          <cell r="L54">
            <v>18227.716943110005</v>
          </cell>
          <cell r="P54">
            <v>14380.8022296</v>
          </cell>
          <cell r="R54">
            <v>2937.3000576899999</v>
          </cell>
          <cell r="T54">
            <v>18702.721990760001</v>
          </cell>
        </row>
        <row r="55">
          <cell r="B55" t="str">
            <v>Net NPL to Net Loan</v>
          </cell>
          <cell r="D55">
            <v>-2.1915628673023964E-5</v>
          </cell>
          <cell r="F55">
            <v>3.7480360946015919E-3</v>
          </cell>
          <cell r="H55">
            <v>4.7671520029779301E-4</v>
          </cell>
          <cell r="J55">
            <v>9.6751256714093757E-3</v>
          </cell>
          <cell r="L55">
            <v>4.4887477305905241E-2</v>
          </cell>
          <cell r="P55">
            <v>3.0511649759010061E-2</v>
          </cell>
          <cell r="R55">
            <v>3.3516444887503681E-2</v>
          </cell>
          <cell r="T55">
            <v>3.6812193550829829E-3</v>
          </cell>
        </row>
        <row r="56">
          <cell r="B56" t="str">
            <v>Net NPL</v>
          </cell>
          <cell r="D56">
            <v>-0.9593102903020978</v>
          </cell>
          <cell r="F56">
            <v>249.96568362400001</v>
          </cell>
          <cell r="H56">
            <v>8.0553853000000188</v>
          </cell>
          <cell r="J56">
            <v>108.68930020399999</v>
          </cell>
          <cell r="L56">
            <v>764.26738643800138</v>
          </cell>
          <cell r="P56">
            <v>424.26884829900024</v>
          </cell>
          <cell r="R56">
            <v>96.788628569999986</v>
          </cell>
          <cell r="T56">
            <v>68.357244773000303</v>
          </cell>
        </row>
        <row r="57">
          <cell r="B57" t="str">
            <v>Net Loans &amp; Advances</v>
          </cell>
          <cell r="D57">
            <v>43772.884849199727</v>
          </cell>
          <cell r="F57">
            <v>66692.44300609405</v>
          </cell>
          <cell r="H57">
            <v>16897.689217730011</v>
          </cell>
          <cell r="J57">
            <v>11233.890276503997</v>
          </cell>
          <cell r="L57">
            <v>17026.294020258007</v>
          </cell>
          <cell r="P57">
            <v>13905.142843799</v>
          </cell>
          <cell r="R57">
            <v>2887.7951971000002</v>
          </cell>
          <cell r="T57">
            <v>18569.185419123001</v>
          </cell>
        </row>
        <row r="58">
          <cell r="B58" t="str">
            <v>Gross NPL ratio (with charged off)</v>
          </cell>
          <cell r="D58">
            <v>6.5476036889718994E-2</v>
          </cell>
          <cell r="F58">
            <v>3.691499787336381E-2</v>
          </cell>
          <cell r="H58">
            <v>3.8471488610635922E-2</v>
          </cell>
          <cell r="J58">
            <v>4.568993484101877E-2</v>
          </cell>
          <cell r="L58">
            <v>0.20185607688886226</v>
          </cell>
          <cell r="P58">
            <v>0.3295971898594241</v>
          </cell>
          <cell r="R58">
            <v>7.2739200581029451E-2</v>
          </cell>
          <cell r="T58">
            <v>1.2934027561072786E-2</v>
          </cell>
        </row>
        <row r="59">
          <cell r="B59" t="str">
            <v>EARNINGS</v>
          </cell>
        </row>
        <row r="60">
          <cell r="B60" t="str">
            <v>Profit after tax/Loss</v>
          </cell>
          <cell r="D60">
            <v>-411.80068791224403</v>
          </cell>
          <cell r="F60">
            <v>103.07793920058509</v>
          </cell>
          <cell r="H60">
            <v>77.042354496100103</v>
          </cell>
          <cell r="J60">
            <v>50.13719076654899</v>
          </cell>
          <cell r="L60">
            <v>-433.93420251200183</v>
          </cell>
          <cell r="P60">
            <v>-169.46561551690019</v>
          </cell>
          <cell r="R60">
            <v>70.577342999999985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3.1651129284925319E-3</v>
          </cell>
          <cell r="F62">
            <v>2.6912096280831866E-3</v>
          </cell>
          <cell r="H62">
            <v>2.5798979525751779E-3</v>
          </cell>
          <cell r="J62">
            <v>3.353568207026003E-3</v>
          </cell>
          <cell r="L62">
            <v>2.5762842485120307E-3</v>
          </cell>
          <cell r="P62">
            <v>1.5967520628340744E-3</v>
          </cell>
          <cell r="R62">
            <v>1.1521043135181827E-2</v>
          </cell>
          <cell r="T62" t="str">
            <v>NA</v>
          </cell>
        </row>
        <row r="63">
          <cell r="B63" t="str">
            <v>Operating Expenses</v>
          </cell>
          <cell r="D63">
            <v>194.38544638181648</v>
          </cell>
          <cell r="F63">
            <v>258.14307547999999</v>
          </cell>
          <cell r="H63">
            <v>59.43932559000001</v>
          </cell>
          <cell r="J63">
            <v>61.844369269999987</v>
          </cell>
          <cell r="L63">
            <v>80.204231989999997</v>
          </cell>
          <cell r="P63">
            <v>37.65102917250001</v>
          </cell>
          <cell r="R63">
            <v>42.49654993</v>
          </cell>
          <cell r="T63" t="str">
            <v>NA</v>
          </cell>
        </row>
        <row r="64">
          <cell r="B64" t="str">
            <v>Average total assets</v>
          </cell>
          <cell r="D64">
            <v>61415.011335597956</v>
          </cell>
          <cell r="F64">
            <v>95920.835295116849</v>
          </cell>
          <cell r="H64">
            <v>23039.409574580044</v>
          </cell>
          <cell r="J64">
            <v>18441.363184571859</v>
          </cell>
          <cell r="L64">
            <v>31131.74799571246</v>
          </cell>
          <cell r="P64">
            <v>23579.759218017367</v>
          </cell>
          <cell r="R64">
            <v>3688.6026231625001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-5.1450235019145592E-2</v>
          </cell>
          <cell r="F66">
            <v>1.4139836942482383E-2</v>
          </cell>
          <cell r="H66">
            <v>2.7842092001353132E-2</v>
          </cell>
          <cell r="J66">
            <v>3.0364128648263662E-2</v>
          </cell>
          <cell r="L66">
            <v>-0.1530032861305341</v>
          </cell>
          <cell r="P66">
            <v>-4.6190217899282918E-2</v>
          </cell>
          <cell r="R66">
            <v>5.5967481153319877E-2</v>
          </cell>
          <cell r="T66" t="str">
            <v>NA</v>
          </cell>
        </row>
        <row r="67">
          <cell r="B67" t="str">
            <v>Profit/Loss After Tax</v>
          </cell>
          <cell r="D67">
            <v>-411.80068791224403</v>
          </cell>
          <cell r="F67">
            <v>103.07793920058509</v>
          </cell>
          <cell r="H67">
            <v>77.042354496100103</v>
          </cell>
          <cell r="J67">
            <v>50.13719076654899</v>
          </cell>
          <cell r="L67">
            <v>-433.93420251200183</v>
          </cell>
          <cell r="P67">
            <v>-169.46561551690019</v>
          </cell>
          <cell r="R67">
            <v>70.577342999999985</v>
          </cell>
          <cell r="T67" t="str">
            <v>NA</v>
          </cell>
        </row>
        <row r="68">
          <cell r="B68" t="str">
            <v>Average capital fund</v>
          </cell>
          <cell r="D68">
            <v>8003.8640787356035</v>
          </cell>
          <cell r="F68">
            <v>7289.8958891734419</v>
          </cell>
          <cell r="H68">
            <v>2767.1180201673001</v>
          </cell>
          <cell r="J68">
            <v>1651.1980747853941</v>
          </cell>
          <cell r="L68">
            <v>2836.1103443346487</v>
          </cell>
          <cell r="P68">
            <v>3668.8637383442838</v>
          </cell>
          <cell r="R68">
            <v>1261.0419755475002</v>
          </cell>
          <cell r="T68" t="str">
            <v>NA</v>
          </cell>
        </row>
        <row r="70">
          <cell r="B70" t="str">
            <v>Return on Asset</v>
          </cell>
          <cell r="D70">
            <v>-6.7052122755784978E-3</v>
          </cell>
          <cell r="F70">
            <v>1.0746146953729938E-3</v>
          </cell>
          <cell r="H70">
            <v>3.3439378837686385E-3</v>
          </cell>
          <cell r="J70">
            <v>2.7187356088997816E-3</v>
          </cell>
          <cell r="L70">
            <v>-1.3938639185045579E-2</v>
          </cell>
          <cell r="P70">
            <v>-7.1869103475582135E-3</v>
          </cell>
          <cell r="R70">
            <v>1.9133897090679027E-2</v>
          </cell>
          <cell r="T70" t="str">
            <v>NA</v>
          </cell>
        </row>
        <row r="71">
          <cell r="B71" t="str">
            <v>Profit After tax</v>
          </cell>
          <cell r="D71">
            <v>-411.80068791224403</v>
          </cell>
          <cell r="F71">
            <v>103.07793920058509</v>
          </cell>
          <cell r="H71">
            <v>77.042354496100103</v>
          </cell>
          <cell r="J71">
            <v>50.13719076654899</v>
          </cell>
          <cell r="L71">
            <v>-433.93420251200183</v>
          </cell>
          <cell r="P71">
            <v>-169.46561551690019</v>
          </cell>
          <cell r="R71">
            <v>70.577342999999985</v>
          </cell>
          <cell r="T71" t="str">
            <v>NA</v>
          </cell>
        </row>
        <row r="72">
          <cell r="B72" t="str">
            <v>Average total asset</v>
          </cell>
          <cell r="D72">
            <v>61415.011335597956</v>
          </cell>
          <cell r="F72">
            <v>95920.835295116849</v>
          </cell>
          <cell r="H72">
            <v>23039.409574580044</v>
          </cell>
          <cell r="J72">
            <v>18441.363184571859</v>
          </cell>
          <cell r="L72">
            <v>31131.74799571246</v>
          </cell>
          <cell r="P72">
            <v>23579.759218017367</v>
          </cell>
          <cell r="R72">
            <v>3688.6026231625001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5.710571601257923E-3</v>
          </cell>
          <cell r="F74">
            <v>6.8853016955075803E-3</v>
          </cell>
          <cell r="H74">
            <v>5.7768223427248754E-3</v>
          </cell>
          <cell r="J74">
            <v>1.0550653060667128E-2</v>
          </cell>
          <cell r="L74">
            <v>2.65684094935454E-3</v>
          </cell>
          <cell r="P74">
            <v>-9.6531835229149419</v>
          </cell>
          <cell r="R74">
            <v>-3.2220621692094109E-2</v>
          </cell>
          <cell r="T74" t="str">
            <v>NA</v>
          </cell>
        </row>
        <row r="75">
          <cell r="B75" t="str">
            <v>Interest Income</v>
          </cell>
          <cell r="D75">
            <v>1119.3809914477499</v>
          </cell>
          <cell r="F75">
            <v>1518.1829742300004</v>
          </cell>
          <cell r="H75">
            <v>399.79907094000004</v>
          </cell>
          <cell r="J75">
            <v>251.99955772999994</v>
          </cell>
          <cell r="L75">
            <v>495.560156178</v>
          </cell>
          <cell r="P75">
            <v>392.54913875999989</v>
          </cell>
          <cell r="R75">
            <v>100.462226</v>
          </cell>
          <cell r="T75">
            <v>853.71034508999981</v>
          </cell>
        </row>
        <row r="76">
          <cell r="B76" t="str">
            <v>Interest Expenses</v>
          </cell>
          <cell r="D76">
            <v>688.12593934999995</v>
          </cell>
          <cell r="F76">
            <v>826.60775233999993</v>
          </cell>
          <cell r="H76">
            <v>258.11322365000001</v>
          </cell>
          <cell r="J76">
            <v>90.908778830000003</v>
          </cell>
          <cell r="L76">
            <v>420.04019269999992</v>
          </cell>
          <cell r="P76">
            <v>713.50252865000004</v>
          </cell>
          <cell r="R76">
            <v>38.044575000000002</v>
          </cell>
          <cell r="T76" t="str">
            <v>NA</v>
          </cell>
        </row>
        <row r="77">
          <cell r="B77" t="str">
            <v>Avg Int Earning Assets</v>
          </cell>
          <cell r="D77">
            <v>53359.73162338265</v>
          </cell>
          <cell r="F77">
            <v>71169.163048224684</v>
          </cell>
          <cell r="H77">
            <v>22281.934686880013</v>
          </cell>
          <cell r="J77">
            <v>15032.358257476671</v>
          </cell>
          <cell r="L77">
            <v>25985.309208298291</v>
          </cell>
          <cell r="P77">
            <v>17061.987755759306</v>
          </cell>
          <cell r="R77">
            <v>3047.0376247575</v>
          </cell>
          <cell r="T77" t="str">
            <v>NA</v>
          </cell>
        </row>
        <row r="78">
          <cell r="B78" t="str">
            <v>Avg int Bearing Liabilities</v>
          </cell>
          <cell r="D78">
            <v>45071.472682129999</v>
          </cell>
          <cell r="F78">
            <v>57217.629590989192</v>
          </cell>
          <cell r="H78">
            <v>21216.082997950001</v>
          </cell>
          <cell r="J78">
            <v>14631.662873324409</v>
          </cell>
          <cell r="L78">
            <v>25590.454003327541</v>
          </cell>
          <cell r="P78">
            <v>73.737956040833325</v>
          </cell>
          <cell r="R78">
            <v>583.58559462000005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0.21223286564062374</v>
          </cell>
          <cell r="F81">
            <v>0.26668065911323868</v>
          </cell>
          <cell r="H81">
            <v>0.4485236329802767</v>
          </cell>
          <cell r="J81">
            <v>0.22330223185898032</v>
          </cell>
          <cell r="L81">
            <v>0.31243247552455383</v>
          </cell>
          <cell r="P81">
            <v>0.25012423754157348</v>
          </cell>
          <cell r="R81">
            <v>0.18154646860942494</v>
          </cell>
          <cell r="T81" t="str">
            <v>NA</v>
          </cell>
        </row>
        <row r="82">
          <cell r="B82" t="str">
            <v>Quick Assets</v>
          </cell>
          <cell r="D82">
            <v>11383.161124530006</v>
          </cell>
          <cell r="F82">
            <v>25513.723460141999</v>
          </cell>
          <cell r="H82">
            <v>13807.334934939996</v>
          </cell>
          <cell r="J82">
            <v>3389.04486791</v>
          </cell>
          <cell r="L82">
            <v>8834.3381591100024</v>
          </cell>
          <cell r="P82">
            <v>4807.9145536300002</v>
          </cell>
          <cell r="R82">
            <v>447.43619950999999</v>
          </cell>
          <cell r="T82" t="str">
            <v>NA</v>
          </cell>
        </row>
        <row r="83">
          <cell r="B83" t="str">
            <v>Total Liab. - Capital Fund</v>
          </cell>
          <cell r="D83">
            <v>53635.24207322931</v>
          </cell>
          <cell r="F83">
            <v>95671.442934705992</v>
          </cell>
          <cell r="H83">
            <v>30783.963028202703</v>
          </cell>
          <cell r="J83">
            <v>15176.941312661162</v>
          </cell>
          <cell r="L83">
            <v>28275.99193802668</v>
          </cell>
          <cell r="P83">
            <v>19222.1057858532</v>
          </cell>
          <cell r="R83">
            <v>2464.5822248000004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656.11270988414435</v>
          </cell>
          <cell r="F85">
            <v>6379.4348732008002</v>
          </cell>
          <cell r="H85">
            <v>7650.5423292994547</v>
          </cell>
          <cell r="J85">
            <v>353.65660537776739</v>
          </cell>
          <cell r="L85">
            <v>3179.139771504666</v>
          </cell>
          <cell r="P85">
            <v>2885.7039750446802</v>
          </cell>
          <cell r="R85">
            <v>200.97797702999995</v>
          </cell>
          <cell r="T85" t="str">
            <v>NA</v>
          </cell>
        </row>
        <row r="86">
          <cell r="B86" t="str">
            <v>Quick Assets</v>
          </cell>
          <cell r="D86">
            <v>11383.161124530006</v>
          </cell>
          <cell r="F86">
            <v>25513.723460141999</v>
          </cell>
          <cell r="H86">
            <v>13807.334934939996</v>
          </cell>
          <cell r="J86">
            <v>3389.04486791</v>
          </cell>
          <cell r="L86">
            <v>8834.3381591100024</v>
          </cell>
          <cell r="P86">
            <v>4807.9145536300002</v>
          </cell>
          <cell r="R86">
            <v>447.43619950999999</v>
          </cell>
          <cell r="T86" t="str">
            <v>NA</v>
          </cell>
        </row>
        <row r="87">
          <cell r="B87" t="str">
            <v>SLR (Limit in Nu)</v>
          </cell>
          <cell r="D87">
            <v>10727.048414645862</v>
          </cell>
          <cell r="F87">
            <v>19134.288586941198</v>
          </cell>
          <cell r="H87">
            <v>6156.7926056405413</v>
          </cell>
          <cell r="J87">
            <v>3035.3882625322326</v>
          </cell>
          <cell r="L87">
            <v>5655.1983876053364</v>
          </cell>
          <cell r="P87">
            <v>1922.21057858532</v>
          </cell>
          <cell r="R87">
            <v>246.45822248000005</v>
          </cell>
          <cell r="T87" t="str">
            <v>NA</v>
          </cell>
        </row>
        <row r="89">
          <cell r="B89" t="str">
            <v>Credit to Deposit Ratio</v>
          </cell>
          <cell r="D89">
            <v>0.92316069137410095</v>
          </cell>
          <cell r="F89">
            <v>0.76012208783179047</v>
          </cell>
          <cell r="H89">
            <v>0.58265686401027261</v>
          </cell>
          <cell r="J89">
            <v>0.78927369335475051</v>
          </cell>
          <cell r="L89">
            <v>0.70997893109184695</v>
          </cell>
        </row>
        <row r="90">
          <cell r="B90" t="str">
            <v>Total loans</v>
          </cell>
          <cell r="D90">
            <v>46098.285462826127</v>
          </cell>
          <cell r="F90">
            <v>68989.214010970041</v>
          </cell>
          <cell r="H90">
            <v>17043.493410110012</v>
          </cell>
          <cell r="J90">
            <v>11290.568041049997</v>
          </cell>
          <cell r="L90">
            <v>18227.716943110005</v>
          </cell>
        </row>
        <row r="91">
          <cell r="B91" t="str">
            <v>Deposits</v>
          </cell>
          <cell r="D91">
            <v>49935.277675449994</v>
          </cell>
          <cell r="F91">
            <v>90760.701623285626</v>
          </cell>
          <cell r="H91">
            <v>29251.338931810002</v>
          </cell>
          <cell r="J91">
            <v>14305.009955494979</v>
          </cell>
          <cell r="L91">
            <v>25673.602616740132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742.50823261000187</v>
          </cell>
          <cell r="F93">
            <v>0</v>
          </cell>
          <cell r="H93">
            <v>521.90754510999614</v>
          </cell>
          <cell r="J93">
            <v>367.27921685000001</v>
          </cell>
          <cell r="L93">
            <v>2147.0878545399974</v>
          </cell>
          <cell r="P93">
            <v>5727.8157409499963</v>
          </cell>
          <cell r="R93">
            <v>72.647704880000219</v>
          </cell>
          <cell r="T93">
            <v>40.531946600000083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0.18010233965346942</v>
          </cell>
          <cell r="F4">
            <v>9.1668897743880984E-2</v>
          </cell>
          <cell r="H4">
            <v>0.10348139695809697</v>
          </cell>
          <cell r="J4">
            <v>8.1276747452624129E-2</v>
          </cell>
          <cell r="L4">
            <v>0.11154496167101539</v>
          </cell>
          <cell r="P4">
            <v>0.13390265156450734</v>
          </cell>
          <cell r="R4">
            <v>0.23776062902159517</v>
          </cell>
          <cell r="T4" t="str">
            <v>NA</v>
          </cell>
        </row>
        <row r="5">
          <cell r="B5" t="str">
            <v>Tier I</v>
          </cell>
          <cell r="D5">
            <v>7157.5947140620519</v>
          </cell>
          <cell r="F5">
            <v>6410.5858504262042</v>
          </cell>
          <cell r="H5">
            <v>2101.0167338000001</v>
          </cell>
          <cell r="J5">
            <v>1058.6682958156985</v>
          </cell>
          <cell r="L5">
            <v>2160.1425816399997</v>
          </cell>
          <cell r="P5">
            <v>2649.9030450712671</v>
          </cell>
          <cell r="R5">
            <v>930.99577699999998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39741.8197222413</v>
          </cell>
          <cell r="F6">
            <v>69931.961747125068</v>
          </cell>
          <cell r="H6">
            <v>20303.327898160973</v>
          </cell>
          <cell r="J6">
            <v>13025.475661815721</v>
          </cell>
          <cell r="L6">
            <v>19365.666985578478</v>
          </cell>
          <cell r="P6">
            <v>19789.77274990467</v>
          </cell>
          <cell r="R6">
            <v>3915.6852033540004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0.21202805091085949</v>
          </cell>
          <cell r="F8">
            <v>0.12913735876401766</v>
          </cell>
          <cell r="H8">
            <v>0.13180037591081911</v>
          </cell>
          <cell r="J8">
            <v>0.13221378360640204</v>
          </cell>
          <cell r="L8">
            <v>0.16371996671592801</v>
          </cell>
          <cell r="P8">
            <v>0.22172519953042139</v>
          </cell>
          <cell r="R8">
            <v>0.31559519669162722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9030.8288332100492</v>
          </cell>
          <cell r="H9">
            <v>2675.9862492182369</v>
          </cell>
          <cell r="J9">
            <v>1722.1474205217601</v>
          </cell>
          <cell r="L9">
            <v>3170.5463543106544</v>
          </cell>
          <cell r="P9">
            <v>4387.8913116343092</v>
          </cell>
          <cell r="R9">
            <v>1235.771441935</v>
          </cell>
          <cell r="T9" t="str">
            <v>NA</v>
          </cell>
        </row>
        <row r="10">
          <cell r="B10" t="str">
            <v>Total Risk Weighted Assets</v>
          </cell>
          <cell r="D10">
            <v>39741.8197222413</v>
          </cell>
          <cell r="F10">
            <v>69931.961747125068</v>
          </cell>
          <cell r="H10">
            <v>20303.327898160973</v>
          </cell>
          <cell r="J10">
            <v>13025.475661815721</v>
          </cell>
          <cell r="L10">
            <v>19365.666985578478</v>
          </cell>
          <cell r="P10">
            <v>19789.77274990467</v>
          </cell>
          <cell r="R10">
            <v>3915.6852033540004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0.10586972970858619</v>
          </cell>
          <cell r="F12">
            <v>5.7852815572480967E-2</v>
          </cell>
          <cell r="H12">
            <v>7.0045826677617981E-2</v>
          </cell>
          <cell r="J12">
            <v>5.7959089622771069E-2</v>
          </cell>
          <cell r="L12">
            <v>6.6475870408217064E-2</v>
          </cell>
          <cell r="P12">
            <v>0.11720671157262925</v>
          </cell>
          <cell r="R12">
            <v>0.23779598481877956</v>
          </cell>
          <cell r="T12" t="str">
            <v>NA</v>
          </cell>
        </row>
        <row r="13">
          <cell r="B13" t="str">
            <v>Tier I</v>
          </cell>
          <cell r="D13">
            <v>7157.5947140620519</v>
          </cell>
          <cell r="F13">
            <v>6410.5858504262042</v>
          </cell>
          <cell r="H13">
            <v>2101.0167338000001</v>
          </cell>
          <cell r="J13">
            <v>1058.6682958156985</v>
          </cell>
          <cell r="L13">
            <v>2160.1425816399997</v>
          </cell>
          <cell r="P13">
            <v>2649.9030450712671</v>
          </cell>
          <cell r="R13">
            <v>930.99577699999998</v>
          </cell>
          <cell r="T13" t="str">
            <v>NA</v>
          </cell>
        </row>
        <row r="14">
          <cell r="B14" t="str">
            <v>Total Asset</v>
          </cell>
          <cell r="D14">
            <v>62398.489241711533</v>
          </cell>
          <cell r="F14">
            <v>108591.479884678</v>
          </cell>
          <cell r="H14">
            <v>27137.361586807496</v>
          </cell>
          <cell r="J14">
            <v>17894.664945632107</v>
          </cell>
          <cell r="L14">
            <v>31296.955774082355</v>
          </cell>
          <cell r="P14">
            <v>22194.443938084663</v>
          </cell>
          <cell r="R14">
            <v>3697.9211883199996</v>
          </cell>
          <cell r="T14" t="str">
            <v>NA</v>
          </cell>
        </row>
        <row r="15">
          <cell r="B15" t="str">
            <v>OBS Items</v>
          </cell>
          <cell r="D15">
            <v>5209.0765258013362</v>
          </cell>
          <cell r="F15">
            <v>2217.0570376900005</v>
          </cell>
          <cell r="H15">
            <v>2857.5265236550008</v>
          </cell>
          <cell r="J15">
            <v>371.12050245</v>
          </cell>
          <cell r="L15">
            <v>1198.1822116999997</v>
          </cell>
          <cell r="P15">
            <v>414.35558811999999</v>
          </cell>
          <cell r="R15">
            <v>217.18182618000003</v>
          </cell>
          <cell r="T15" t="str">
            <v>NA</v>
          </cell>
        </row>
        <row r="17">
          <cell r="B17" t="str">
            <v>Total Capital Fund</v>
          </cell>
          <cell r="D17">
            <v>8135.1608916077885</v>
          </cell>
          <cell r="F17">
            <v>9030.8288332100492</v>
          </cell>
          <cell r="H17">
            <v>2675.9862492182369</v>
          </cell>
          <cell r="J17">
            <v>1722.1474205217601</v>
          </cell>
          <cell r="L17">
            <v>3227.9750737011127</v>
          </cell>
          <cell r="P17">
            <v>4387.8913116343092</v>
          </cell>
          <cell r="R17">
            <v>1235.771441935</v>
          </cell>
          <cell r="T17" t="str">
            <v>NA</v>
          </cell>
        </row>
        <row r="19">
          <cell r="B19" t="str">
            <v>OBS Items</v>
          </cell>
          <cell r="D19">
            <v>5209.0765258013362</v>
          </cell>
          <cell r="F19">
            <v>2217.0570376900005</v>
          </cell>
          <cell r="H19">
            <v>2857.5265236550008</v>
          </cell>
          <cell r="J19">
            <v>371.12050245</v>
          </cell>
          <cell r="L19">
            <v>1198.1822116999997</v>
          </cell>
          <cell r="P19">
            <v>414.35558811999999</v>
          </cell>
          <cell r="R19">
            <v>217.18182618000003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62398.489241711533</v>
          </cell>
          <cell r="F22">
            <v>108591.479884678</v>
          </cell>
          <cell r="H22">
            <v>27137.361586807496</v>
          </cell>
          <cell r="J22">
            <v>17894.664945632107</v>
          </cell>
          <cell r="L22">
            <v>31296.955774082355</v>
          </cell>
          <cell r="P22">
            <v>22194.443938084663</v>
          </cell>
          <cell r="R22">
            <v>3697.9211883199996</v>
          </cell>
          <cell r="T22">
            <v>53371.527583252995</v>
          </cell>
        </row>
        <row r="24">
          <cell r="B24" t="str">
            <v>Total Loans and Advances (without charged off)</v>
          </cell>
          <cell r="D24">
            <v>46604.878648026213</v>
          </cell>
          <cell r="F24">
            <v>70002.488746210001</v>
          </cell>
          <cell r="H24">
            <v>17164.940662910012</v>
          </cell>
          <cell r="J24">
            <v>12067.619167149987</v>
          </cell>
          <cell r="L24">
            <v>17689.303032539876</v>
          </cell>
          <cell r="P24">
            <v>14338.908391659992</v>
          </cell>
          <cell r="R24">
            <v>2883.5794336499998</v>
          </cell>
          <cell r="T24">
            <v>18460.524406590001</v>
          </cell>
        </row>
        <row r="26">
          <cell r="B26" t="str">
            <v>Total Loans (with Charged Off)</v>
          </cell>
          <cell r="D26">
            <v>47345.429400166213</v>
          </cell>
          <cell r="F26">
            <v>70002.488746210001</v>
          </cell>
          <cell r="H26">
            <v>17686.166080020012</v>
          </cell>
          <cell r="J26">
            <v>12436.847775149989</v>
          </cell>
          <cell r="L26">
            <v>19832.97980310988</v>
          </cell>
          <cell r="P26">
            <v>20085.080982089989</v>
          </cell>
          <cell r="R26">
            <v>2951.0794260099997</v>
          </cell>
          <cell r="T26">
            <v>18460.524406590001</v>
          </cell>
        </row>
        <row r="28">
          <cell r="B28" t="str">
            <v>Total Non-performing loans (without charged off)</v>
          </cell>
          <cell r="D28">
            <v>2647.1754000760252</v>
          </cell>
          <cell r="F28">
            <v>2643.5195027399996</v>
          </cell>
          <cell r="H28">
            <v>153.85957768</v>
          </cell>
          <cell r="J28">
            <v>160.23041307999998</v>
          </cell>
          <cell r="L28">
            <v>1660.1513013699998</v>
          </cell>
          <cell r="P28">
            <v>962.49891078999985</v>
          </cell>
          <cell r="R28">
            <v>73.685350279999994</v>
          </cell>
          <cell r="T28">
            <v>311.01572840000136</v>
          </cell>
        </row>
        <row r="30">
          <cell r="B30" t="str">
            <v>Total NPL (with Charged Off)</v>
          </cell>
          <cell r="D30">
            <v>3387.7261522160252</v>
          </cell>
          <cell r="F30">
            <v>2643.5195027399996</v>
          </cell>
          <cell r="H30">
            <v>675.08499479</v>
          </cell>
          <cell r="J30">
            <v>529.45902108000007</v>
          </cell>
          <cell r="L30">
            <v>3803.8280719400013</v>
          </cell>
          <cell r="P30">
            <v>6708.6715012199966</v>
          </cell>
          <cell r="R30">
            <v>141.18534263999999</v>
          </cell>
          <cell r="T30">
            <v>311.01572840000136</v>
          </cell>
        </row>
        <row r="32">
          <cell r="B32" t="str">
            <v>Specific Provisions</v>
          </cell>
          <cell r="D32">
            <v>1978.3110946337749</v>
          </cell>
          <cell r="F32">
            <v>1873.7955864880005</v>
          </cell>
          <cell r="H32">
            <v>125.52375847400063</v>
          </cell>
          <cell r="J32">
            <v>65.634161777999992</v>
          </cell>
          <cell r="L32">
            <v>631.11153921200037</v>
          </cell>
          <cell r="P32">
            <v>453.63434745000006</v>
          </cell>
          <cell r="R32">
            <v>35.496627519999997</v>
          </cell>
          <cell r="T32">
            <v>227.89347317699998</v>
          </cell>
        </row>
        <row r="34">
          <cell r="B34" t="str">
            <v>General Provisions</v>
          </cell>
          <cell r="D34">
            <v>430.38629574999999</v>
          </cell>
          <cell r="F34">
            <v>686.80134835192223</v>
          </cell>
          <cell r="H34">
            <v>243.57182906284973</v>
          </cell>
          <cell r="J34">
            <v>120.07230721695001</v>
          </cell>
          <cell r="L34">
            <v>154.76223432999993</v>
          </cell>
          <cell r="P34">
            <v>134.46144958000002</v>
          </cell>
          <cell r="R34">
            <v>44.983697770000006</v>
          </cell>
          <cell r="T34">
            <v>173.63513120944995</v>
          </cell>
        </row>
        <row r="36">
          <cell r="B36" t="str">
            <v>Interest-in-suspense</v>
          </cell>
          <cell r="D36">
            <v>245.41204981224988</v>
          </cell>
          <cell r="F36">
            <v>465.93498506500015</v>
          </cell>
          <cell r="H36">
            <v>20.284870990000002</v>
          </cell>
          <cell r="J36">
            <v>8.2145239200000013</v>
          </cell>
          <cell r="L36">
            <v>317.51510897549997</v>
          </cell>
          <cell r="P36">
            <v>92.574939389999983</v>
          </cell>
          <cell r="R36">
            <v>7.4470389699999995</v>
          </cell>
          <cell r="T36">
            <v>47.860530099999998</v>
          </cell>
        </row>
        <row r="38">
          <cell r="B38" t="str">
            <v>Provision to NPL Ratio</v>
          </cell>
          <cell r="D38">
            <v>0.74732905669075012</v>
          </cell>
          <cell r="F38">
            <v>0.7088260875495026</v>
          </cell>
          <cell r="H38">
            <v>0.81583324461651174</v>
          </cell>
          <cell r="J38">
            <v>0.40962361961352561</v>
          </cell>
          <cell r="L38">
            <v>0.38015302502319565</v>
          </cell>
          <cell r="P38">
            <v>0.4713089462903039</v>
          </cell>
          <cell r="R38">
            <v>0.48173249343478591</v>
          </cell>
          <cell r="T38">
            <v>0.73273938379059478</v>
          </cell>
        </row>
        <row r="39">
          <cell r="B39" t="str">
            <v>Specfic Provisions</v>
          </cell>
          <cell r="D39">
            <v>1978.3110946337749</v>
          </cell>
          <cell r="F39">
            <v>1873.7955864880005</v>
          </cell>
          <cell r="H39">
            <v>125.52375847400063</v>
          </cell>
          <cell r="J39">
            <v>65.634161777999992</v>
          </cell>
          <cell r="L39">
            <v>631.11153921200037</v>
          </cell>
          <cell r="P39">
            <v>453.63434745000006</v>
          </cell>
          <cell r="R39">
            <v>35.496627519999997</v>
          </cell>
          <cell r="T39">
            <v>227.89347317699998</v>
          </cell>
        </row>
        <row r="40">
          <cell r="B40" t="str">
            <v>NPL</v>
          </cell>
          <cell r="D40">
            <v>2647.1754000760252</v>
          </cell>
          <cell r="F40">
            <v>2643.5195027399996</v>
          </cell>
          <cell r="H40">
            <v>153.85957768</v>
          </cell>
          <cell r="J40">
            <v>160.23041307999998</v>
          </cell>
          <cell r="L40">
            <v>1660.1513013699998</v>
          </cell>
          <cell r="P40">
            <v>962.49891078999985</v>
          </cell>
          <cell r="R40">
            <v>73.685350279999994</v>
          </cell>
          <cell r="T40">
            <v>311.01572840000136</v>
          </cell>
        </row>
        <row r="42">
          <cell r="B42" t="str">
            <v>Ten Largest Exposures</v>
          </cell>
          <cell r="D42">
            <v>0.14651047321194541</v>
          </cell>
          <cell r="F42">
            <v>0.15369951361082307</v>
          </cell>
          <cell r="H42">
            <v>0.18159227205574799</v>
          </cell>
          <cell r="J42">
            <v>0.12387235213272621</v>
          </cell>
          <cell r="L42">
            <v>6.2376968618376494E-2</v>
          </cell>
          <cell r="P42">
            <v>0.18673291138325326</v>
          </cell>
          <cell r="R42">
            <v>0.24786637097695727</v>
          </cell>
          <cell r="T42" t="str">
            <v>NA</v>
          </cell>
        </row>
        <row r="43">
          <cell r="B43" t="str">
            <v>Total loan outstanding of TLB</v>
          </cell>
          <cell r="D43">
            <v>7591.2870915000012</v>
          </cell>
          <cell r="F43">
            <v>11100.109060179999</v>
          </cell>
          <cell r="H43">
            <v>3635.9253085700007</v>
          </cell>
          <cell r="J43">
            <v>1540.8159404400001</v>
          </cell>
          <cell r="L43">
            <v>1178.1440743599999</v>
          </cell>
          <cell r="P43">
            <v>2754.9199353499998</v>
          </cell>
          <cell r="R43">
            <v>768.57444074000011</v>
          </cell>
          <cell r="T43" t="str">
            <v>NA</v>
          </cell>
        </row>
        <row r="44">
          <cell r="B44" t="str">
            <v>Total loans &amp; advances</v>
          </cell>
          <cell r="D44">
            <v>46604.878648026213</v>
          </cell>
          <cell r="F44">
            <v>70002.488746210001</v>
          </cell>
          <cell r="H44">
            <v>17164.940662910012</v>
          </cell>
          <cell r="J44">
            <v>12067.619167149987</v>
          </cell>
          <cell r="L44">
            <v>17689.303032539876</v>
          </cell>
          <cell r="P44">
            <v>14338.908391659992</v>
          </cell>
          <cell r="R44">
            <v>2883.5794336499998</v>
          </cell>
          <cell r="T44" t="str">
            <v>NA</v>
          </cell>
        </row>
        <row r="45">
          <cell r="B45" t="str">
            <v>OBS</v>
          </cell>
          <cell r="D45">
            <v>5209.0765258013362</v>
          </cell>
          <cell r="F45">
            <v>2217.0570376900005</v>
          </cell>
          <cell r="H45">
            <v>2857.5265236550008</v>
          </cell>
          <cell r="J45">
            <v>371.12050245</v>
          </cell>
          <cell r="L45">
            <v>1198.1822116999997</v>
          </cell>
          <cell r="P45">
            <v>414.35558811999999</v>
          </cell>
          <cell r="R45">
            <v>217.18182618000003</v>
          </cell>
          <cell r="T45" t="str">
            <v>NA</v>
          </cell>
        </row>
        <row r="46">
          <cell r="B46" t="str">
            <v>30% of total loans &amp; advances</v>
          </cell>
          <cell r="D46">
            <v>13981.463594407864</v>
          </cell>
          <cell r="F46">
            <v>21000.746623863</v>
          </cell>
          <cell r="H46">
            <v>5149.4821988730037</v>
          </cell>
          <cell r="J46">
            <v>3620.2857501449962</v>
          </cell>
          <cell r="L46">
            <v>5306.7909097619622</v>
          </cell>
          <cell r="P46">
            <v>4301.6725174979974</v>
          </cell>
          <cell r="R46">
            <v>865.07383009499995</v>
          </cell>
          <cell r="T46" t="str">
            <v>NA</v>
          </cell>
        </row>
        <row r="48">
          <cell r="B48" t="str">
            <v>Single Largest Exposure</v>
          </cell>
          <cell r="D48">
            <v>0.2156545714019619</v>
          </cell>
          <cell r="F48">
            <v>0.25688605528939512</v>
          </cell>
          <cell r="H48">
            <v>0.24285162939524227</v>
          </cell>
          <cell r="J48">
            <v>0.18891658585648022</v>
          </cell>
          <cell r="L48">
            <v>9.3696580457359277E-2</v>
          </cell>
          <cell r="P48">
            <v>0.18102540668883188</v>
          </cell>
          <cell r="R48">
            <v>0.1920053532530685</v>
          </cell>
          <cell r="T48" t="str">
            <v>NA</v>
          </cell>
        </row>
        <row r="49">
          <cell r="B49" t="str">
            <v>Total loan outstanding of SLB</v>
          </cell>
          <cell r="D49">
            <v>1543.5680203299999</v>
          </cell>
          <cell r="F49">
            <v>1646.7901112100001</v>
          </cell>
          <cell r="H49">
            <v>510.23533719</v>
          </cell>
          <cell r="J49">
            <v>200</v>
          </cell>
          <cell r="L49">
            <v>202.3979732</v>
          </cell>
          <cell r="P49">
            <v>479.69977642000009</v>
          </cell>
          <cell r="R49">
            <v>178.75617303999999</v>
          </cell>
          <cell r="T49" t="str">
            <v>NA</v>
          </cell>
        </row>
        <row r="50">
          <cell r="B50" t="str">
            <v>Tier I</v>
          </cell>
          <cell r="D50">
            <v>7157.5947140620519</v>
          </cell>
          <cell r="F50">
            <v>6410.5858504262042</v>
          </cell>
          <cell r="H50">
            <v>2101.0167338000001</v>
          </cell>
          <cell r="J50">
            <v>1058.6682958156985</v>
          </cell>
          <cell r="L50">
            <v>2160.1425816399997</v>
          </cell>
          <cell r="P50">
            <v>2649.9030450712671</v>
          </cell>
          <cell r="R50">
            <v>930.99577699999998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5.6800392509725739E-2</v>
          </cell>
          <cell r="F52">
            <v>3.7763221709501325E-2</v>
          </cell>
          <cell r="H52">
            <v>8.9635950803173842E-3</v>
          </cell>
          <cell r="J52">
            <v>1.327771541847899E-2</v>
          </cell>
          <cell r="L52">
            <v>9.3850577284820866E-2</v>
          </cell>
          <cell r="P52">
            <v>6.7124978031788157E-2</v>
          </cell>
          <cell r="R52">
            <v>2.5553431759197272E-2</v>
          </cell>
          <cell r="T52">
            <v>1.6847610693495555E-2</v>
          </cell>
        </row>
        <row r="53">
          <cell r="B53" t="str">
            <v>Non performing loans</v>
          </cell>
          <cell r="D53">
            <v>2647.1754000760252</v>
          </cell>
          <cell r="F53">
            <v>2643.5195027399996</v>
          </cell>
          <cell r="H53">
            <v>153.85957768</v>
          </cell>
          <cell r="J53">
            <v>160.23041307999998</v>
          </cell>
          <cell r="L53">
            <v>1660.1513013699998</v>
          </cell>
          <cell r="P53">
            <v>962.49891078999985</v>
          </cell>
          <cell r="R53">
            <v>73.685350279999994</v>
          </cell>
          <cell r="T53">
            <v>311.01572840000136</v>
          </cell>
        </row>
        <row r="54">
          <cell r="B54" t="str">
            <v>Total loans &amp; advances</v>
          </cell>
          <cell r="D54">
            <v>46604.878648026213</v>
          </cell>
          <cell r="F54">
            <v>70002.488746210001</v>
          </cell>
          <cell r="H54">
            <v>17164.940662910012</v>
          </cell>
          <cell r="J54">
            <v>12067.619167149987</v>
          </cell>
          <cell r="L54">
            <v>17689.303032539876</v>
          </cell>
          <cell r="P54">
            <v>14338.908391659992</v>
          </cell>
          <cell r="R54">
            <v>2883.5794336499998</v>
          </cell>
          <cell r="T54">
            <v>18460.524406590001</v>
          </cell>
        </row>
        <row r="55">
          <cell r="B55" t="str">
            <v>Net NPL to Net Loan</v>
          </cell>
          <cell r="D55">
            <v>9.5412625206624142E-3</v>
          </cell>
          <cell r="F55">
            <v>4.489750926245613E-3</v>
          </cell>
          <cell r="H55">
            <v>4.7305280904911271E-4</v>
          </cell>
          <cell r="J55">
            <v>7.2022161434210181E-3</v>
          </cell>
          <cell r="L55">
            <v>4.2502742233734736E-2</v>
          </cell>
          <cell r="P55">
            <v>3.0181882515259349E-2</v>
          </cell>
          <cell r="R55">
            <v>1.0822113889220938E-2</v>
          </cell>
          <cell r="T55">
            <v>1.9390800291092586E-3</v>
          </cell>
        </row>
        <row r="56">
          <cell r="B56" t="str">
            <v>Net NPL</v>
          </cell>
          <cell r="D56">
            <v>423.45225563000014</v>
          </cell>
          <cell r="F56">
            <v>303.78893118699921</v>
          </cell>
          <cell r="H56">
            <v>8.050948215999373</v>
          </cell>
          <cell r="J56">
            <v>86.38172738199998</v>
          </cell>
          <cell r="L56">
            <v>711.52465318249949</v>
          </cell>
          <cell r="P56">
            <v>416.28962394999979</v>
          </cell>
          <cell r="R56">
            <v>30.741683790000007</v>
          </cell>
          <cell r="T56">
            <v>35.261725123001362</v>
          </cell>
        </row>
        <row r="57">
          <cell r="B57" t="str">
            <v>Net Loans &amp; Advances</v>
          </cell>
          <cell r="D57">
            <v>44381.155503580194</v>
          </cell>
          <cell r="F57">
            <v>67662.758174657007</v>
          </cell>
          <cell r="H57">
            <v>17019.132033446011</v>
          </cell>
          <cell r="J57">
            <v>11993.770481451988</v>
          </cell>
          <cell r="L57">
            <v>16740.676384352377</v>
          </cell>
          <cell r="P57">
            <v>13792.699104819992</v>
          </cell>
          <cell r="R57">
            <v>2840.6357671599999</v>
          </cell>
          <cell r="T57">
            <v>18184.770403313003</v>
          </cell>
        </row>
        <row r="58">
          <cell r="B58" t="str">
            <v>Gross NPL ratio (with charged off)</v>
          </cell>
          <cell r="D58">
            <v>7.1553393751755304E-2</v>
          </cell>
          <cell r="F58">
            <v>3.7763221709501325E-2</v>
          </cell>
          <cell r="H58">
            <v>3.8170228173568986E-2</v>
          </cell>
          <cell r="J58">
            <v>4.2571802007411383E-2</v>
          </cell>
          <cell r="L58">
            <v>0.19179306940773205</v>
          </cell>
          <cell r="P58">
            <v>0.33401266876654206</v>
          </cell>
          <cell r="R58">
            <v>4.7841932479224837E-2</v>
          </cell>
          <cell r="T58">
            <v>1.6847610693495555E-2</v>
          </cell>
        </row>
        <row r="59">
          <cell r="B59" t="str">
            <v>EARNINGS</v>
          </cell>
        </row>
        <row r="60">
          <cell r="B60" t="str">
            <v>Profit after tax/Loss</v>
          </cell>
          <cell r="D60">
            <v>-231.11990382794713</v>
          </cell>
          <cell r="F60">
            <v>277.07712858442261</v>
          </cell>
          <cell r="H60">
            <v>117.50779990788716</v>
          </cell>
          <cell r="J60">
            <v>21.566532364111485</v>
          </cell>
          <cell r="L60">
            <v>81.251749460778896</v>
          </cell>
          <cell r="P60">
            <v>73.207585123042008</v>
          </cell>
          <cell r="R60">
            <v>89.556990164999988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1.6456094640652931E-2</v>
          </cell>
          <cell r="F62">
            <v>3.5271033977146387E-3</v>
          </cell>
          <cell r="H62">
            <v>3.876513004976169E-2</v>
          </cell>
          <cell r="J62">
            <v>4.2675145604255471E-3</v>
          </cell>
          <cell r="L62">
            <v>3.1964951375472134E-3</v>
          </cell>
          <cell r="P62">
            <v>4.643980878620866E-3</v>
          </cell>
          <cell r="R62">
            <v>2.263801065072122E-2</v>
          </cell>
          <cell r="T62" t="str">
            <v>NA</v>
          </cell>
        </row>
        <row r="63">
          <cell r="B63" t="str">
            <v>Operating Expenses</v>
          </cell>
          <cell r="D63">
            <v>312.21455085242195</v>
          </cell>
          <cell r="F63">
            <v>339.42031023000004</v>
          </cell>
          <cell r="H63">
            <v>80.921796239999992</v>
          </cell>
          <cell r="J63">
            <v>79.875531870000003</v>
          </cell>
          <cell r="L63">
            <v>99.61176636999997</v>
          </cell>
          <cell r="P63">
            <v>108.58200098333334</v>
          </cell>
          <cell r="R63">
            <v>83.347889510000002</v>
          </cell>
          <cell r="T63" t="str">
            <v>NA</v>
          </cell>
        </row>
        <row r="64">
          <cell r="B64" t="str">
            <v>Average total assets</v>
          </cell>
          <cell r="D64">
            <v>18972.578711423488</v>
          </cell>
          <cell r="F64">
            <v>96232.027235131522</v>
          </cell>
          <cell r="H64">
            <v>2087.489352831346</v>
          </cell>
          <cell r="J64">
            <v>18717.108222832867</v>
          </cell>
          <cell r="L64">
            <v>31162.808665004162</v>
          </cell>
          <cell r="P64">
            <v>23381.23343341138</v>
          </cell>
          <cell r="R64">
            <v>3681.7673953759995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-9.3463832500199004E-2</v>
          </cell>
          <cell r="F66">
            <v>3.7348560446300617E-2</v>
          </cell>
          <cell r="H66">
            <v>0.57085547403272596</v>
          </cell>
          <cell r="J66">
            <v>1.2988940691483817E-2</v>
          </cell>
          <cell r="L66">
            <v>2.8204082498215478E-2</v>
          </cell>
          <cell r="P66">
            <v>1.9403261885058039E-2</v>
          </cell>
          <cell r="R66">
            <v>7.1773324321580595E-2</v>
          </cell>
          <cell r="T66" t="str">
            <v>NA</v>
          </cell>
        </row>
        <row r="67">
          <cell r="B67" t="str">
            <v>Profit After tax</v>
          </cell>
          <cell r="D67">
            <v>-231.11990382794713</v>
          </cell>
          <cell r="F67">
            <v>277.07712858442261</v>
          </cell>
          <cell r="H67">
            <v>117.50779990788716</v>
          </cell>
          <cell r="J67">
            <v>21.566532364111485</v>
          </cell>
          <cell r="L67">
            <v>81.251749460778896</v>
          </cell>
          <cell r="P67">
            <v>73.207585123042008</v>
          </cell>
          <cell r="R67">
            <v>89.556990164999988</v>
          </cell>
          <cell r="T67" t="str">
            <v>NA</v>
          </cell>
        </row>
        <row r="68">
          <cell r="B68" t="str">
            <v>Average capital fund</v>
          </cell>
          <cell r="D68">
            <v>2472.8271636780464</v>
          </cell>
          <cell r="F68">
            <v>7418.6829498502711</v>
          </cell>
          <cell r="H68">
            <v>205.84509609371054</v>
          </cell>
          <cell r="J68">
            <v>1660.3765369605201</v>
          </cell>
          <cell r="L68">
            <v>2880.8506522387261</v>
          </cell>
          <cell r="P68">
            <v>3772.9524837995059</v>
          </cell>
          <cell r="R68">
            <v>1247.7754236899998</v>
          </cell>
          <cell r="T68" t="str">
            <v>NA</v>
          </cell>
        </row>
        <row r="70">
          <cell r="B70" t="str">
            <v>Return on Asset</v>
          </cell>
          <cell r="D70">
            <v>-1.2181786532201267E-2</v>
          </cell>
          <cell r="F70">
            <v>2.8792610583524086E-3</v>
          </cell>
          <cell r="H70">
            <v>5.6291448743681777E-2</v>
          </cell>
          <cell r="J70">
            <v>1.1522363448111404E-3</v>
          </cell>
          <cell r="L70">
            <v>2.60733075552412E-3</v>
          </cell>
          <cell r="P70">
            <v>3.1310403418850275E-3</v>
          </cell>
          <cell r="R70">
            <v>2.4324456313420638E-2</v>
          </cell>
          <cell r="T70" t="str">
            <v>NA</v>
          </cell>
        </row>
        <row r="71">
          <cell r="B71" t="str">
            <v>Profit/Loss After Tax</v>
          </cell>
          <cell r="D71">
            <v>-231.11990382794713</v>
          </cell>
          <cell r="F71">
            <v>277.07712858442261</v>
          </cell>
          <cell r="H71">
            <v>117.50779990788716</v>
          </cell>
          <cell r="J71">
            <v>21.566532364111485</v>
          </cell>
          <cell r="L71">
            <v>81.251749460778896</v>
          </cell>
          <cell r="P71">
            <v>73.207585123042008</v>
          </cell>
          <cell r="R71">
            <v>89.556990164999988</v>
          </cell>
          <cell r="T71" t="str">
            <v>NA</v>
          </cell>
        </row>
        <row r="72">
          <cell r="B72" t="str">
            <v>Average total asset</v>
          </cell>
          <cell r="D72">
            <v>18972.578711423488</v>
          </cell>
          <cell r="F72">
            <v>96232.027235131522</v>
          </cell>
          <cell r="H72">
            <v>2087.489352831346</v>
          </cell>
          <cell r="J72">
            <v>18717.108222832867</v>
          </cell>
          <cell r="L72">
            <v>31162.808665004162</v>
          </cell>
          <cell r="P72">
            <v>23381.23343341138</v>
          </cell>
          <cell r="R72">
            <v>3681.7673953759995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2.5246699787579471E-2</v>
          </cell>
          <cell r="F74">
            <v>8.8594990552984046E-3</v>
          </cell>
          <cell r="H74">
            <v>0.10059215470884253</v>
          </cell>
          <cell r="J74">
            <v>1.0705718789502381E-2</v>
          </cell>
          <cell r="L74">
            <v>3.5634088511723311E-4</v>
          </cell>
          <cell r="P74">
            <v>40.105652326649185</v>
          </cell>
          <cell r="R74">
            <v>-5.850874591895576E-2</v>
          </cell>
          <cell r="T74" t="str">
            <v>NA</v>
          </cell>
        </row>
        <row r="75">
          <cell r="B75" t="str">
            <v>Interest Income</v>
          </cell>
          <cell r="D75">
            <v>1500.4298962182509</v>
          </cell>
          <cell r="F75">
            <v>2072.1287119799999</v>
          </cell>
          <cell r="H75">
            <v>541.47928175999994</v>
          </cell>
          <cell r="J75">
            <v>349.35011459999998</v>
          </cell>
          <cell r="L75">
            <v>573.93098615449992</v>
          </cell>
          <cell r="P75">
            <v>518.75565322999989</v>
          </cell>
          <cell r="R75">
            <v>116.0578239</v>
          </cell>
          <cell r="T75">
            <v>1132.7970277899999</v>
          </cell>
        </row>
        <row r="76">
          <cell r="B76" t="str">
            <v>Interest Expenses</v>
          </cell>
          <cell r="D76">
            <v>916.83668900999987</v>
          </cell>
          <cell r="F76">
            <v>1113.86861174</v>
          </cell>
          <cell r="H76">
            <v>346.02172568000003</v>
          </cell>
          <cell r="J76">
            <v>179.48919002000002</v>
          </cell>
          <cell r="L76">
            <v>563.22074194999993</v>
          </cell>
          <cell r="P76">
            <v>529.31565084642784</v>
          </cell>
          <cell r="R76">
            <v>57.135237849999996</v>
          </cell>
          <cell r="T76" t="str">
            <v>NA</v>
          </cell>
        </row>
        <row r="77">
          <cell r="B77" t="str">
            <v>Avg Int Earning Assets</v>
          </cell>
          <cell r="D77">
            <v>16450.563470628782</v>
          </cell>
          <cell r="F77">
            <v>72795.541897898511</v>
          </cell>
          <cell r="H77">
            <v>1696.2239799753859</v>
          </cell>
          <cell r="J77">
            <v>15305.003767376673</v>
          </cell>
          <cell r="L77">
            <v>25665.661984587307</v>
          </cell>
          <cell r="P77">
            <v>17283.182520924329</v>
          </cell>
          <cell r="R77">
            <v>3038.6018617279997</v>
          </cell>
          <cell r="T77" t="str">
            <v>NA</v>
          </cell>
        </row>
        <row r="78">
          <cell r="B78" t="str">
            <v>Avg int Bearing Liabilities</v>
          </cell>
          <cell r="D78">
            <v>13899.526743195383</v>
          </cell>
          <cell r="F78">
            <v>56813.941963311496</v>
          </cell>
          <cell r="H78">
            <v>1582.6519091761538</v>
          </cell>
          <cell r="J78">
            <v>14809.147303999574</v>
          </cell>
          <cell r="L78">
            <v>25594.565177909819</v>
          </cell>
          <cell r="P78">
            <v>-13.207916002499999</v>
          </cell>
          <cell r="R78">
            <v>590.830721176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0.21338886571869978</v>
          </cell>
          <cell r="F81">
            <v>0.21987806600365967</v>
          </cell>
          <cell r="H81">
            <v>0.28626821309713485</v>
          </cell>
          <cell r="J81">
            <v>0.21539444283435594</v>
          </cell>
          <cell r="L81">
            <v>0.30744126832481616</v>
          </cell>
          <cell r="P81">
            <v>0.22909294579571851</v>
          </cell>
          <cell r="R81">
            <v>0.16874184329365094</v>
          </cell>
          <cell r="T81" t="str">
            <v>NA</v>
          </cell>
        </row>
        <row r="82">
          <cell r="B82" t="str">
            <v>Quick Assets</v>
          </cell>
          <cell r="D82">
            <v>11579.190086750003</v>
          </cell>
          <cell r="F82">
            <v>21891.203403261999</v>
          </cell>
          <cell r="H82">
            <v>7002.5142077900009</v>
          </cell>
          <cell r="J82">
            <v>3483.4704015500001</v>
          </cell>
          <cell r="L82">
            <v>8629.5630271099963</v>
          </cell>
          <cell r="P82">
            <v>4079.3555956599998</v>
          </cell>
          <cell r="R82">
            <v>415.46768667000003</v>
          </cell>
          <cell r="T82" t="str">
            <v>NA</v>
          </cell>
        </row>
        <row r="83">
          <cell r="B83" t="str">
            <v>Total Liab. - Capital Fund</v>
          </cell>
          <cell r="D83">
            <v>54263.328350103744</v>
          </cell>
          <cell r="F83">
            <v>99560.651051467954</v>
          </cell>
          <cell r="H83">
            <v>24461.375337589259</v>
          </cell>
          <cell r="J83">
            <v>16172.517525110346</v>
          </cell>
          <cell r="L83">
            <v>28068.980700381242</v>
          </cell>
          <cell r="P83">
            <v>17806.552626450353</v>
          </cell>
          <cell r="R83">
            <v>2462.1497463849996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726.52441672925306</v>
          </cell>
          <cell r="F85">
            <v>1979.073192968408</v>
          </cell>
          <cell r="H85">
            <v>2110.2391402721487</v>
          </cell>
          <cell r="J85">
            <v>248.96689652793066</v>
          </cell>
          <cell r="L85">
            <v>3015.7668870337475</v>
          </cell>
          <cell r="P85">
            <v>2298.7003330149646</v>
          </cell>
          <cell r="R85">
            <v>169.25271203150007</v>
          </cell>
          <cell r="T85" t="str">
            <v>NA</v>
          </cell>
        </row>
        <row r="86">
          <cell r="B86" t="str">
            <v>Quick Assets</v>
          </cell>
          <cell r="D86">
            <v>11579.190086750003</v>
          </cell>
          <cell r="F86">
            <v>21891.203403261999</v>
          </cell>
          <cell r="H86">
            <v>7002.5142077900009</v>
          </cell>
          <cell r="J86">
            <v>3483.4704015500001</v>
          </cell>
          <cell r="L86">
            <v>8629.5630271099963</v>
          </cell>
          <cell r="P86">
            <v>4079.3555956599998</v>
          </cell>
          <cell r="R86">
            <v>415.46768667000003</v>
          </cell>
          <cell r="T86" t="str">
            <v>NA</v>
          </cell>
        </row>
        <row r="87">
          <cell r="B87" t="str">
            <v>SLR (Limit in Nu)</v>
          </cell>
          <cell r="D87">
            <v>10852.66567002075</v>
          </cell>
          <cell r="F87">
            <v>19912.130210293592</v>
          </cell>
          <cell r="H87">
            <v>4892.2750675178522</v>
          </cell>
          <cell r="J87">
            <v>3234.5035050220695</v>
          </cell>
          <cell r="L87">
            <v>5613.7961400762488</v>
          </cell>
          <cell r="P87">
            <v>1780.6552626450355</v>
          </cell>
          <cell r="R87">
            <v>246.21497463849997</v>
          </cell>
          <cell r="T87" t="str">
            <v>NA</v>
          </cell>
        </row>
        <row r="89">
          <cell r="B89" t="str">
            <v>Credit to Deposit Ratio</v>
          </cell>
          <cell r="D89">
            <v>0.91410454524068097</v>
          </cell>
          <cell r="F89">
            <v>0.73650996693917159</v>
          </cell>
          <cell r="H89">
            <v>0.74755304437169912</v>
          </cell>
          <cell r="J89">
            <v>0.78334740335578967</v>
          </cell>
          <cell r="L89">
            <v>0.68748863143995509</v>
          </cell>
        </row>
        <row r="90">
          <cell r="B90" t="str">
            <v>Total loans</v>
          </cell>
          <cell r="D90">
            <v>46604.878648026213</v>
          </cell>
          <cell r="F90">
            <v>70002.488746210001</v>
          </cell>
          <cell r="H90">
            <v>17164.940662910012</v>
          </cell>
          <cell r="J90">
            <v>12067.619167149987</v>
          </cell>
          <cell r="L90">
            <v>17689.303032539876</v>
          </cell>
        </row>
        <row r="91">
          <cell r="B91" t="str">
            <v>Deposits</v>
          </cell>
          <cell r="D91">
            <v>50984.188724009997</v>
          </cell>
          <cell r="F91">
            <v>95046.220538101028</v>
          </cell>
          <cell r="H91">
            <v>22961.50191902</v>
          </cell>
          <cell r="J91">
            <v>15405.194573254976</v>
          </cell>
          <cell r="L91">
            <v>25730.320798889967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740.55075213999953</v>
          </cell>
          <cell r="F93">
            <v>0</v>
          </cell>
          <cell r="H93">
            <v>521.2254171099994</v>
          </cell>
          <cell r="J93">
            <v>369.22860800000126</v>
          </cell>
          <cell r="L93">
            <v>2143.676770570004</v>
          </cell>
          <cell r="P93">
            <v>5746.1725904299965</v>
          </cell>
          <cell r="R93">
            <v>67.499992359999851</v>
          </cell>
          <cell r="T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0.13223653785419076</v>
          </cell>
          <cell r="F4">
            <v>8.7025135762647851E-2</v>
          </cell>
          <cell r="H4">
            <v>0.1033010129490959</v>
          </cell>
          <cell r="J4">
            <v>7.7566852224019434E-2</v>
          </cell>
          <cell r="L4">
            <v>0.10013145300594122</v>
          </cell>
          <cell r="P4">
            <v>0.13852378747278643</v>
          </cell>
          <cell r="R4">
            <v>0.2389100653266725</v>
          </cell>
          <cell r="T4" t="str">
            <v>NA</v>
          </cell>
        </row>
        <row r="5">
          <cell r="B5" t="str">
            <v>Tier I</v>
          </cell>
          <cell r="D5">
            <v>7093.1903490554805</v>
          </cell>
          <cell r="F5">
            <v>6309.2539761618673</v>
          </cell>
          <cell r="H5">
            <v>2101.0167338000001</v>
          </cell>
          <cell r="J5">
            <v>1057.9651912449999</v>
          </cell>
          <cell r="L5">
            <v>2094.1678484442868</v>
          </cell>
          <cell r="P5">
            <v>2649.9030450712698</v>
          </cell>
          <cell r="R5">
            <v>930.99577699999998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53640.169836242334</v>
          </cell>
          <cell r="F6">
            <v>72499.214403637496</v>
          </cell>
          <cell r="H6">
            <v>20338.781526133993</v>
          </cell>
          <cell r="J6">
            <v>13639.398285617028</v>
          </cell>
          <cell r="L6">
            <v>20914.186158069944</v>
          </cell>
          <cell r="P6">
            <v>19129.588451310967</v>
          </cell>
          <cell r="R6">
            <v>3896.8461865640006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0.1570908630804565</v>
          </cell>
          <cell r="F8">
            <v>0.12534729699430866</v>
          </cell>
          <cell r="H8">
            <v>0.13247738006168225</v>
          </cell>
          <cell r="J8">
            <v>0.12893642241258732</v>
          </cell>
          <cell r="L8">
            <v>0.15159788338630945</v>
          </cell>
          <cell r="P8">
            <v>0.22893832013798623</v>
          </cell>
          <cell r="R8">
            <v>0.31679365765678391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9087.5805597068102</v>
          </cell>
          <cell r="H9">
            <v>2694.4284902291747</v>
          </cell>
          <cell r="J9">
            <v>1758.6152188078365</v>
          </cell>
          <cell r="L9">
            <v>3170.5463543106544</v>
          </cell>
          <cell r="P9">
            <v>4379.4958449741544</v>
          </cell>
          <cell r="R9">
            <v>1234.4961567675</v>
          </cell>
          <cell r="T9" t="str">
            <v>NA</v>
          </cell>
        </row>
        <row r="10">
          <cell r="B10" t="str">
            <v>Total Risk Weighted Assets</v>
          </cell>
          <cell r="D10">
            <v>53640.169836242334</v>
          </cell>
          <cell r="F10">
            <v>72499.214403637496</v>
          </cell>
          <cell r="H10">
            <v>20338.781526133993</v>
          </cell>
          <cell r="J10">
            <v>13639.398285617028</v>
          </cell>
          <cell r="L10">
            <v>20914.186158069944</v>
          </cell>
          <cell r="P10">
            <v>19129.588451310967</v>
          </cell>
          <cell r="R10">
            <v>3896.8461865640006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0.10417782472668111</v>
          </cell>
          <cell r="F12">
            <v>5.7061121527663114E-2</v>
          </cell>
          <cell r="H12">
            <v>7.0253416464882715E-2</v>
          </cell>
          <cell r="J12">
            <v>5.4484869845414972E-2</v>
          </cell>
          <cell r="L12">
            <v>6.3981759252008899E-2</v>
          </cell>
          <cell r="P12">
            <v>0.11541449775254331</v>
          </cell>
          <cell r="R12">
            <v>0.23628520850781043</v>
          </cell>
          <cell r="T12" t="str">
            <v>NA</v>
          </cell>
        </row>
        <row r="13">
          <cell r="B13" t="str">
            <v>Tier I</v>
          </cell>
          <cell r="D13">
            <v>7093.1903490554805</v>
          </cell>
          <cell r="F13">
            <v>6309.2539761618673</v>
          </cell>
          <cell r="H13">
            <v>2101.0167338000001</v>
          </cell>
          <cell r="J13">
            <v>1057.9651912449999</v>
          </cell>
          <cell r="L13">
            <v>2094.1678484442868</v>
          </cell>
          <cell r="P13">
            <v>2649.9030450712698</v>
          </cell>
          <cell r="R13">
            <v>930.99577699999998</v>
          </cell>
          <cell r="T13" t="str">
            <v>NA</v>
          </cell>
        </row>
        <row r="14">
          <cell r="B14" t="str">
            <v>Total Asset</v>
          </cell>
          <cell r="D14">
            <v>62888.524998654721</v>
          </cell>
          <cell r="F14">
            <v>109132.4649930477</v>
          </cell>
          <cell r="H14">
            <v>26775.810465830004</v>
          </cell>
          <cell r="J14">
            <v>19063.832252682409</v>
          </cell>
          <cell r="L14">
            <v>31681.549577187838</v>
          </cell>
          <cell r="P14">
            <v>22800.198061399984</v>
          </cell>
          <cell r="R14">
            <v>3694.1281101300001</v>
          </cell>
          <cell r="T14" t="str">
            <v>NA</v>
          </cell>
        </row>
        <row r="15">
          <cell r="B15" t="str">
            <v>OBS Items</v>
          </cell>
          <cell r="D15">
            <v>5198.8090157099987</v>
          </cell>
          <cell r="F15">
            <v>1437.6361064050013</v>
          </cell>
          <cell r="H15">
            <v>3130.446617770001</v>
          </cell>
          <cell r="J15">
            <v>353.76375602000002</v>
          </cell>
          <cell r="L15">
            <v>1049.1516871500003</v>
          </cell>
          <cell r="P15">
            <v>159.68216744999998</v>
          </cell>
          <cell r="R15">
            <v>246.00755422</v>
          </cell>
          <cell r="T15" t="str">
            <v>NA</v>
          </cell>
        </row>
        <row r="17">
          <cell r="B17" t="str">
            <v>Total Capital Fund</v>
          </cell>
          <cell r="D17">
            <v>8070.5525824062861</v>
          </cell>
          <cell r="F17">
            <v>9087.5805597068102</v>
          </cell>
          <cell r="H17">
            <v>2694.4284902291747</v>
          </cell>
          <cell r="J17">
            <v>1758.6152188078365</v>
          </cell>
          <cell r="L17">
            <v>3182.2138955112887</v>
          </cell>
          <cell r="P17">
            <v>4379.4958449741544</v>
          </cell>
          <cell r="R17">
            <v>1234.4961567675</v>
          </cell>
          <cell r="T17" t="str">
            <v>NA</v>
          </cell>
        </row>
        <row r="19">
          <cell r="B19" t="str">
            <v>OBS Items</v>
          </cell>
          <cell r="D19">
            <v>5198.8090157099987</v>
          </cell>
          <cell r="F19">
            <v>1437.6361064050013</v>
          </cell>
          <cell r="H19">
            <v>3130.446617770001</v>
          </cell>
          <cell r="J19">
            <v>353.76375602000002</v>
          </cell>
          <cell r="L19">
            <v>1049.1516871500003</v>
          </cell>
          <cell r="P19">
            <v>159.68216744999998</v>
          </cell>
          <cell r="R19">
            <v>246.00755422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62888.524998654721</v>
          </cell>
          <cell r="F22">
            <v>109132.4649930477</v>
          </cell>
          <cell r="H22">
            <v>26775.810465830004</v>
          </cell>
          <cell r="J22">
            <v>19063.832252682409</v>
          </cell>
          <cell r="L22">
            <v>31681.549577187838</v>
          </cell>
          <cell r="P22">
            <v>22800.198061399984</v>
          </cell>
          <cell r="R22">
            <v>3694.1281101300001</v>
          </cell>
          <cell r="T22">
            <v>0</v>
          </cell>
        </row>
        <row r="24">
          <cell r="B24" t="str">
            <v>Total Loans and Advances (without charged off)</v>
          </cell>
          <cell r="D24">
            <v>47579.516282675984</v>
          </cell>
          <cell r="F24">
            <v>78999.125772749729</v>
          </cell>
          <cell r="H24">
            <v>16937.867183340011</v>
          </cell>
          <cell r="J24">
            <v>13054.828954129982</v>
          </cell>
          <cell r="L24">
            <v>17498.690735979886</v>
          </cell>
          <cell r="P24">
            <v>14302.692486810009</v>
          </cell>
          <cell r="R24">
            <v>2969.7071772600002</v>
          </cell>
          <cell r="T24">
            <v>18504.6073851</v>
          </cell>
        </row>
        <row r="26">
          <cell r="B26" t="str">
            <v>Total Loans (with Charged Off)</v>
          </cell>
          <cell r="D26">
            <v>48210.83006636599</v>
          </cell>
          <cell r="F26">
            <v>78999.125772749729</v>
          </cell>
          <cell r="H26">
            <v>17459.092600450011</v>
          </cell>
          <cell r="J26">
            <v>13422.612941539981</v>
          </cell>
          <cell r="L26">
            <v>19594.211987329887</v>
          </cell>
          <cell r="P26">
            <v>20065.975715320008</v>
          </cell>
          <cell r="R26">
            <v>3036.9347138900002</v>
          </cell>
          <cell r="T26">
            <v>18504.6073851</v>
          </cell>
        </row>
        <row r="28">
          <cell r="B28" t="str">
            <v>Total Non-performing loans (without charged off)</v>
          </cell>
          <cell r="D28">
            <v>2992.8822407560529</v>
          </cell>
          <cell r="F28">
            <v>2746.1592478600001</v>
          </cell>
          <cell r="H28">
            <v>153.65814806</v>
          </cell>
          <cell r="J28">
            <v>211.07585990000001</v>
          </cell>
          <cell r="L28">
            <v>862.13415857999996</v>
          </cell>
          <cell r="P28">
            <v>1170.9260420900002</v>
          </cell>
          <cell r="R28">
            <v>72.527196619999998</v>
          </cell>
          <cell r="T28">
            <v>344.88175187000002</v>
          </cell>
        </row>
        <row r="30">
          <cell r="B30" t="str">
            <v>Total NPL (with Charged Off)</v>
          </cell>
          <cell r="D30">
            <v>3624.1960244460533</v>
          </cell>
          <cell r="F30">
            <v>2746.1592478600001</v>
          </cell>
          <cell r="H30">
            <v>674.88356516999988</v>
          </cell>
          <cell r="J30">
            <v>578.85984731000008</v>
          </cell>
          <cell r="L30">
            <v>2957.6554099300006</v>
          </cell>
          <cell r="P30">
            <v>6934.2092706000003</v>
          </cell>
          <cell r="R30">
            <v>139.75473324999999</v>
          </cell>
          <cell r="T30">
            <v>344.88175187000002</v>
          </cell>
        </row>
        <row r="32">
          <cell r="B32" t="str">
            <v>Specific Provisions</v>
          </cell>
          <cell r="D32">
            <v>2247.9359972800526</v>
          </cell>
          <cell r="F32">
            <v>1935.2563998780006</v>
          </cell>
          <cell r="H32">
            <v>125.628131864</v>
          </cell>
          <cell r="J32">
            <v>72.687504881999999</v>
          </cell>
          <cell r="L32">
            <v>445.5654760160009</v>
          </cell>
          <cell r="P32">
            <v>481.48698698000021</v>
          </cell>
          <cell r="R32">
            <v>36.883868870000001</v>
          </cell>
          <cell r="T32">
            <v>229.98182087999999</v>
          </cell>
        </row>
        <row r="34">
          <cell r="B34" t="str">
            <v>General Provisions</v>
          </cell>
          <cell r="D34">
            <v>438.67550224000001</v>
          </cell>
          <cell r="F34">
            <v>724.39011862224879</v>
          </cell>
          <cell r="H34">
            <v>238.55483705659967</v>
          </cell>
          <cell r="J34">
            <v>129.26379636605</v>
          </cell>
          <cell r="L34">
            <v>157.92843498999787</v>
          </cell>
          <cell r="P34">
            <v>128.48643151000002</v>
          </cell>
          <cell r="R34">
            <v>46.376973210000003</v>
          </cell>
          <cell r="T34">
            <v>172.27490491000003</v>
          </cell>
        </row>
        <row r="36">
          <cell r="B36" t="str">
            <v>Interest-in-suspense</v>
          </cell>
          <cell r="D36">
            <v>262.99974427600023</v>
          </cell>
          <cell r="F36">
            <v>481.29851521499978</v>
          </cell>
          <cell r="H36">
            <v>20.284870990000002</v>
          </cell>
          <cell r="J36">
            <v>12.36136649</v>
          </cell>
          <cell r="L36">
            <v>171.23111010589994</v>
          </cell>
          <cell r="P36">
            <v>104.50313749</v>
          </cell>
          <cell r="R36">
            <v>7.4405758300000002</v>
          </cell>
          <cell r="T36">
            <v>49.850503170000003</v>
          </cell>
        </row>
        <row r="38">
          <cell r="B38" t="str">
            <v>Provision to NPL Ratio</v>
          </cell>
          <cell r="D38">
            <v>0.75109403459595714</v>
          </cell>
          <cell r="F38">
            <v>0.70471382946421923</v>
          </cell>
          <cell r="H38">
            <v>0.81758197303630831</v>
          </cell>
          <cell r="J38">
            <v>0.34436673580975424</v>
          </cell>
          <cell r="L38">
            <v>0.51681686844409558</v>
          </cell>
          <cell r="P38">
            <v>0.41120187755034315</v>
          </cell>
          <cell r="R38">
            <v>0.50855224783124953</v>
          </cell>
          <cell r="T38">
            <v>0.66684253264489768</v>
          </cell>
        </row>
        <row r="39">
          <cell r="B39" t="str">
            <v>Specfic Provisions</v>
          </cell>
          <cell r="D39">
            <v>2247.9359972800526</v>
          </cell>
          <cell r="F39">
            <v>1935.2563998780006</v>
          </cell>
          <cell r="H39">
            <v>125.628131864</v>
          </cell>
          <cell r="J39">
            <v>72.687504881999999</v>
          </cell>
          <cell r="L39">
            <v>445.5654760160009</v>
          </cell>
          <cell r="P39">
            <v>481.48698698000021</v>
          </cell>
          <cell r="R39">
            <v>36.883868870000001</v>
          </cell>
          <cell r="T39">
            <v>229.98182087999999</v>
          </cell>
        </row>
        <row r="40">
          <cell r="B40" t="str">
            <v>NPL</v>
          </cell>
          <cell r="D40">
            <v>2992.8822407560529</v>
          </cell>
          <cell r="F40">
            <v>2746.1592478600001</v>
          </cell>
          <cell r="H40">
            <v>153.65814806</v>
          </cell>
          <cell r="J40">
            <v>211.07585990000001</v>
          </cell>
          <cell r="L40">
            <v>862.13415857999996</v>
          </cell>
          <cell r="P40">
            <v>1170.9260420900002</v>
          </cell>
          <cell r="R40">
            <v>72.527196619999998</v>
          </cell>
          <cell r="T40">
            <v>344.88175187000002</v>
          </cell>
        </row>
        <row r="42">
          <cell r="B42" t="str">
            <v>Ten Largest Exposures</v>
          </cell>
          <cell r="D42">
            <v>0.15215208793533994</v>
          </cell>
          <cell r="F42">
            <v>0.13511113514250539</v>
          </cell>
          <cell r="H42">
            <v>0.17862163365373165</v>
          </cell>
          <cell r="J42">
            <v>0.11584702992090697</v>
          </cell>
          <cell r="L42">
            <v>6.5035734950267363E-2</v>
          </cell>
          <cell r="P42">
            <v>0.19132788836340517</v>
          </cell>
          <cell r="R42">
            <v>0.26275709103435285</v>
          </cell>
          <cell r="T42" t="str">
            <v>NA</v>
          </cell>
        </row>
        <row r="43">
          <cell r="B43" t="str">
            <v>Total loan outstanding of TLB</v>
          </cell>
          <cell r="D43">
            <v>8030.3323918800006</v>
          </cell>
          <cell r="F43">
            <v>10867.90220468</v>
          </cell>
          <cell r="H43">
            <v>3584.6349958299998</v>
          </cell>
          <cell r="J43">
            <v>1553.3456408899999</v>
          </cell>
          <cell r="L43">
            <v>1206.27256373</v>
          </cell>
          <cell r="P43">
            <v>2767.0556033199996</v>
          </cell>
          <cell r="R43">
            <v>844.95184843999994</v>
          </cell>
          <cell r="T43" t="str">
            <v>NA</v>
          </cell>
        </row>
        <row r="44">
          <cell r="B44" t="str">
            <v>Total loans &amp; advances</v>
          </cell>
          <cell r="D44">
            <v>47579.516282675984</v>
          </cell>
          <cell r="F44">
            <v>78999.125772749729</v>
          </cell>
          <cell r="H44">
            <v>16937.867183340011</v>
          </cell>
          <cell r="J44">
            <v>13054.828954129982</v>
          </cell>
          <cell r="L44">
            <v>17498.690735979886</v>
          </cell>
          <cell r="P44">
            <v>14302.692486810009</v>
          </cell>
          <cell r="R44">
            <v>2969.7071772600002</v>
          </cell>
          <cell r="T44" t="str">
            <v>NA</v>
          </cell>
        </row>
        <row r="45">
          <cell r="B45" t="str">
            <v>OBS</v>
          </cell>
          <cell r="D45">
            <v>5198.8090157099987</v>
          </cell>
          <cell r="F45">
            <v>1437.6361064050013</v>
          </cell>
          <cell r="H45">
            <v>3130.446617770001</v>
          </cell>
          <cell r="J45">
            <v>353.76375602000002</v>
          </cell>
          <cell r="L45">
            <v>1049.1516871500003</v>
          </cell>
          <cell r="P45">
            <v>159.68216744999998</v>
          </cell>
          <cell r="R45">
            <v>246.00755422</v>
          </cell>
          <cell r="T45" t="str">
            <v>NA</v>
          </cell>
        </row>
        <row r="46">
          <cell r="B46" t="str">
            <v>30% of total loans &amp; advances</v>
          </cell>
          <cell r="D46">
            <v>14273.854884802795</v>
          </cell>
          <cell r="F46">
            <v>23699.737731824916</v>
          </cell>
          <cell r="H46">
            <v>5081.360155002003</v>
          </cell>
          <cell r="J46">
            <v>3916.4486862389945</v>
          </cell>
          <cell r="L46">
            <v>5249.607220793966</v>
          </cell>
          <cell r="P46">
            <v>4290.8077460430022</v>
          </cell>
          <cell r="R46">
            <v>890.91215317800004</v>
          </cell>
          <cell r="T46" t="str">
            <v>NA</v>
          </cell>
        </row>
        <row r="48">
          <cell r="B48" t="str">
            <v>Single Largest Exposure</v>
          </cell>
          <cell r="D48">
            <v>0.21714227388880028</v>
          </cell>
          <cell r="F48">
            <v>0.26195581981237998</v>
          </cell>
          <cell r="H48">
            <v>0.2436576110767576</v>
          </cell>
          <cell r="J48">
            <v>0.19980628783376247</v>
          </cell>
          <cell r="L48">
            <v>9.7597177996898959E-2</v>
          </cell>
          <cell r="P48">
            <v>0.18086055154410757</v>
          </cell>
          <cell r="R48">
            <v>0.19340707051348954</v>
          </cell>
          <cell r="T48" t="str">
            <v>NA</v>
          </cell>
        </row>
        <row r="49">
          <cell r="B49" t="str">
            <v>Total loan outstanding of SLB</v>
          </cell>
          <cell r="D49">
            <v>1540.23148152</v>
          </cell>
          <cell r="F49">
            <v>1652.74579773</v>
          </cell>
          <cell r="H49">
            <v>511.92871818999998</v>
          </cell>
          <cell r="J49">
            <v>211.38809752</v>
          </cell>
          <cell r="L49">
            <v>204.38487225999998</v>
          </cell>
          <cell r="P49">
            <v>479.26292626999998</v>
          </cell>
          <cell r="R49">
            <v>180.06116588999998</v>
          </cell>
          <cell r="T49" t="str">
            <v>NA</v>
          </cell>
        </row>
        <row r="50">
          <cell r="B50" t="str">
            <v>Tier I</v>
          </cell>
          <cell r="D50">
            <v>7093.1903490554805</v>
          </cell>
          <cell r="F50">
            <v>6309.2539761618673</v>
          </cell>
          <cell r="H50">
            <v>2101.0167338000001</v>
          </cell>
          <cell r="J50">
            <v>1057.9651912449999</v>
          </cell>
          <cell r="L50">
            <v>2094.1678484442868</v>
          </cell>
          <cell r="P50">
            <v>2649.9030450712698</v>
          </cell>
          <cell r="R50">
            <v>930.99577699999998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6.290274627793517E-2</v>
          </cell>
          <cell r="F52">
            <v>3.4761894147533355E-2</v>
          </cell>
          <cell r="H52">
            <v>9.0718711155757126E-3</v>
          </cell>
          <cell r="J52">
            <v>1.616841251935551E-2</v>
          </cell>
          <cell r="L52">
            <v>4.9268495088453969E-2</v>
          </cell>
          <cell r="P52">
            <v>8.1867525514502409E-2</v>
          </cell>
          <cell r="R52">
            <v>2.4422339406175799E-2</v>
          </cell>
          <cell r="T52">
            <v>1.863761519996909E-2</v>
          </cell>
        </row>
        <row r="53">
          <cell r="B53" t="str">
            <v>Non performing loans</v>
          </cell>
          <cell r="D53">
            <v>2992.8822407560529</v>
          </cell>
          <cell r="F53">
            <v>2746.1592478600001</v>
          </cell>
          <cell r="H53">
            <v>153.65814806</v>
          </cell>
          <cell r="J53">
            <v>211.07585990000001</v>
          </cell>
          <cell r="L53">
            <v>862.13415857999996</v>
          </cell>
          <cell r="P53">
            <v>1170.9260420900002</v>
          </cell>
          <cell r="R53">
            <v>72.527196619999998</v>
          </cell>
          <cell r="T53">
            <v>344.88175187000002</v>
          </cell>
        </row>
        <row r="54">
          <cell r="B54" t="str">
            <v>Total loans &amp; advances</v>
          </cell>
          <cell r="D54">
            <v>47579.516282675984</v>
          </cell>
          <cell r="F54">
            <v>78999.125772749729</v>
          </cell>
          <cell r="H54">
            <v>16937.867183340011</v>
          </cell>
          <cell r="J54">
            <v>13054.828954129982</v>
          </cell>
          <cell r="L54">
            <v>17498.690735979886</v>
          </cell>
          <cell r="P54">
            <v>14302.692486810009</v>
          </cell>
          <cell r="R54">
            <v>2969.7071772600002</v>
          </cell>
          <cell r="T54">
            <v>18504.6073851</v>
          </cell>
        </row>
        <row r="55">
          <cell r="B55" t="str">
            <v>Net NPL to Net Loan</v>
          </cell>
          <cell r="D55">
            <v>1.0693624991367966E-2</v>
          </cell>
          <cell r="F55">
            <v>4.3039079137161922E-3</v>
          </cell>
          <cell r="H55">
            <v>4.6124144472718177E-4</v>
          </cell>
          <cell r="J55">
            <v>9.7169718934201673E-3</v>
          </cell>
          <cell r="L55">
            <v>1.453258563762307E-2</v>
          </cell>
          <cell r="P55">
            <v>4.2644062848952308E-2</v>
          </cell>
          <cell r="R55">
            <v>9.640704994289687E-3</v>
          </cell>
          <cell r="T55">
            <v>3.5692856346426836E-3</v>
          </cell>
        </row>
        <row r="56">
          <cell r="B56" t="str">
            <v>Net NPL</v>
          </cell>
          <cell r="D56">
            <v>481.94649920000012</v>
          </cell>
          <cell r="F56">
            <v>329.60433276699985</v>
          </cell>
          <cell r="H56">
            <v>7.7451452060000081</v>
          </cell>
          <cell r="J56">
            <v>126.02698852800002</v>
          </cell>
          <cell r="L56">
            <v>245.33757245809906</v>
          </cell>
          <cell r="P56">
            <v>584.93591761999994</v>
          </cell>
          <cell r="R56">
            <v>28.202751920000008</v>
          </cell>
          <cell r="T56">
            <v>65.049427820000005</v>
          </cell>
        </row>
        <row r="57">
          <cell r="B57" t="str">
            <v>Net Loans &amp; Advances</v>
          </cell>
          <cell r="D57">
            <v>45068.580541119933</v>
          </cell>
          <cell r="F57">
            <v>76582.570857656727</v>
          </cell>
          <cell r="H57">
            <v>16791.954180486013</v>
          </cell>
          <cell r="J57">
            <v>12969.780082757983</v>
          </cell>
          <cell r="L57">
            <v>16881.894149857984</v>
          </cell>
          <cell r="P57">
            <v>13716.702362340009</v>
          </cell>
          <cell r="R57">
            <v>2925.3827325600005</v>
          </cell>
          <cell r="T57">
            <v>18224.775061050001</v>
          </cell>
        </row>
        <row r="58">
          <cell r="B58" t="str">
            <v>Gross NPL ratio (with charged off)</v>
          </cell>
          <cell r="D58">
            <v>7.5173898052720997E-2</v>
          </cell>
          <cell r="F58">
            <v>3.4761894147533355E-2</v>
          </cell>
          <cell r="H58">
            <v>3.8655134067655077E-2</v>
          </cell>
          <cell r="J58">
            <v>4.3125719994395316E-2</v>
          </cell>
          <cell r="L58">
            <v>0.15094536140787368</v>
          </cell>
          <cell r="P58">
            <v>0.34557050048186083</v>
          </cell>
          <cell r="R58">
            <v>4.601835285125E-2</v>
          </cell>
          <cell r="T58">
            <v>1.863761519996909E-2</v>
          </cell>
        </row>
        <row r="59">
          <cell r="B59" t="str">
            <v>EARNINGS</v>
          </cell>
        </row>
        <row r="60">
          <cell r="B60" t="str">
            <v>Profit after tax/Loss</v>
          </cell>
          <cell r="D60">
            <v>-295.52426883451858</v>
          </cell>
          <cell r="F60">
            <v>397.57195907519457</v>
          </cell>
          <cell r="H60">
            <v>140.96703292507527</v>
          </cell>
          <cell r="J60">
            <v>49.545946066786527</v>
          </cell>
          <cell r="L60">
            <v>140.2879488136704</v>
          </cell>
          <cell r="P60">
            <v>70.787136532884162</v>
          </cell>
          <cell r="R60">
            <v>86.88842955749999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1.6066771469247738E-2</v>
          </cell>
          <cell r="F62">
            <v>4.392660353346795E-3</v>
          </cell>
          <cell r="H62">
            <v>5.4166128310134856E-2</v>
          </cell>
          <cell r="J62">
            <v>3.1622776667909754E-2</v>
          </cell>
          <cell r="L62">
            <v>6.6295756943752964E-3</v>
          </cell>
          <cell r="P62">
            <v>6.064416227986133E-3</v>
          </cell>
          <cell r="R62">
            <v>5.5921261209550051E-2</v>
          </cell>
          <cell r="T62" t="str">
            <v>NA</v>
          </cell>
        </row>
        <row r="63">
          <cell r="B63" t="str">
            <v>Operating Expenses</v>
          </cell>
          <cell r="D63">
            <v>382.55236012271428</v>
          </cell>
          <cell r="F63">
            <v>425.26127510000003</v>
          </cell>
          <cell r="H63">
            <v>111.56476809999998</v>
          </cell>
          <cell r="J63">
            <v>98.548537030000006</v>
          </cell>
          <cell r="L63">
            <v>206.84701369999993</v>
          </cell>
          <cell r="P63">
            <v>141.42100022999995</v>
          </cell>
          <cell r="R63">
            <v>95.062582340000006</v>
          </cell>
          <cell r="T63" t="str">
            <v>NA</v>
          </cell>
        </row>
        <row r="64">
          <cell r="B64" t="str">
            <v>Average total assets</v>
          </cell>
          <cell r="D64">
            <v>23810.157557473853</v>
          </cell>
          <cell r="F64">
            <v>96811.781674854705</v>
          </cell>
          <cell r="H64">
            <v>2059.6777281407694</v>
          </cell>
          <cell r="J64">
            <v>3116.3783643959814</v>
          </cell>
          <cell r="L64">
            <v>31200.641373699724</v>
          </cell>
          <cell r="P64">
            <v>23319.804398875</v>
          </cell>
          <cell r="R64">
            <v>1699.9363083707692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-9.5506907753635781E-2</v>
          </cell>
          <cell r="F66">
            <v>5.254337578649796E-2</v>
          </cell>
          <cell r="H66">
            <v>0.68013362932861099</v>
          </cell>
          <cell r="J66">
            <v>0.13098674641208174</v>
          </cell>
          <cell r="L66">
            <v>4.8214229507107388E-2</v>
          </cell>
          <cell r="P66">
            <v>1.8418001880223078E-2</v>
          </cell>
          <cell r="R66">
            <v>0.15116900042687226</v>
          </cell>
          <cell r="T66" t="str">
            <v>NA</v>
          </cell>
        </row>
        <row r="67">
          <cell r="B67" t="str">
            <v>Profit/Loss After Tax</v>
          </cell>
          <cell r="D67">
            <v>-295.52426883451858</v>
          </cell>
          <cell r="F67">
            <v>397.57195907519457</v>
          </cell>
          <cell r="H67">
            <v>140.96703292507527</v>
          </cell>
          <cell r="J67">
            <v>49.545946066786527</v>
          </cell>
          <cell r="L67">
            <v>140.2879488136704</v>
          </cell>
          <cell r="P67">
            <v>70.787136532884162</v>
          </cell>
          <cell r="R67">
            <v>86.88842955749999</v>
          </cell>
          <cell r="T67" t="str">
            <v>NA</v>
          </cell>
        </row>
        <row r="68">
          <cell r="B68" t="str">
            <v>Average capital fund</v>
          </cell>
          <cell r="D68">
            <v>3094.2711452540825</v>
          </cell>
          <cell r="F68">
            <v>7566.5476974807998</v>
          </cell>
          <cell r="H68">
            <v>207.26373001762883</v>
          </cell>
          <cell r="J68">
            <v>378.25159738616566</v>
          </cell>
          <cell r="L68">
            <v>2909.679367436333</v>
          </cell>
          <cell r="P68">
            <v>3843.3667774186802</v>
          </cell>
          <cell r="R68">
            <v>574.77676846538463</v>
          </cell>
          <cell r="T68" t="str">
            <v>NA</v>
          </cell>
        </row>
        <row r="70">
          <cell r="B70" t="str">
            <v>Return on Asset</v>
          </cell>
          <cell r="D70">
            <v>-1.241168892398847E-2</v>
          </cell>
          <cell r="F70">
            <v>4.1066485111332009E-3</v>
          </cell>
          <cell r="H70">
            <v>6.8441305646550557E-2</v>
          </cell>
          <cell r="J70">
            <v>1.5898565666107606E-2</v>
          </cell>
          <cell r="L70">
            <v>4.4963161857283088E-3</v>
          </cell>
          <cell r="P70">
            <v>3.0354944373503878E-3</v>
          </cell>
          <cell r="R70">
            <v>5.111275588952769E-2</v>
          </cell>
          <cell r="T70" t="str">
            <v>NA</v>
          </cell>
        </row>
        <row r="71">
          <cell r="B71" t="str">
            <v>Profit After tax</v>
          </cell>
          <cell r="D71">
            <v>-295.52426883451858</v>
          </cell>
          <cell r="F71">
            <v>397.57195907519457</v>
          </cell>
          <cell r="H71">
            <v>140.96703292507527</v>
          </cell>
          <cell r="J71">
            <v>49.545946066786527</v>
          </cell>
          <cell r="L71">
            <v>140.2879488136704</v>
          </cell>
          <cell r="P71">
            <v>70.787136532884162</v>
          </cell>
          <cell r="R71">
            <v>86.88842955749999</v>
          </cell>
          <cell r="T71" t="str">
            <v>NA</v>
          </cell>
        </row>
        <row r="72">
          <cell r="B72" t="str">
            <v>Average total asset</v>
          </cell>
          <cell r="D72">
            <v>23810.157557473853</v>
          </cell>
          <cell r="F72">
            <v>96811.781674854705</v>
          </cell>
          <cell r="H72">
            <v>2059.6777281407694</v>
          </cell>
          <cell r="J72">
            <v>3116.3783643959814</v>
          </cell>
          <cell r="L72">
            <v>31200.641373699724</v>
          </cell>
          <cell r="P72">
            <v>23319.804398875</v>
          </cell>
          <cell r="R72">
            <v>1699.9363083707692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2.4718793636862274E-2</v>
          </cell>
          <cell r="F74">
            <v>1.0649417222802916E-2</v>
          </cell>
          <cell r="H74">
            <v>0.12748229317618814</v>
          </cell>
          <cell r="J74">
            <v>-0.1080402202015405</v>
          </cell>
          <cell r="L74">
            <v>7.8592429680172937E-3</v>
          </cell>
          <cell r="P74">
            <v>211.71309524144908</v>
          </cell>
          <cell r="R74">
            <v>-0.15799789077541149</v>
          </cell>
          <cell r="T74" t="str">
            <v>NA</v>
          </cell>
        </row>
        <row r="75">
          <cell r="B75" t="str">
            <v>Interest Income</v>
          </cell>
          <cell r="D75">
            <v>1895.1981267982492</v>
          </cell>
          <cell r="F75">
            <v>2660.6270209500003</v>
          </cell>
          <cell r="H75">
            <v>683.56698151000001</v>
          </cell>
          <cell r="J75">
            <v>469.28547865999997</v>
          </cell>
          <cell r="L75">
            <v>902.64261684409962</v>
          </cell>
          <cell r="P75">
            <v>642.01954081999997</v>
          </cell>
          <cell r="R75">
            <v>146.13988101999999</v>
          </cell>
          <cell r="T75">
            <v>1431.65105565</v>
          </cell>
        </row>
        <row r="76">
          <cell r="B76" t="str">
            <v>Interest Expenses</v>
          </cell>
          <cell r="D76">
            <v>1165.91007786</v>
          </cell>
          <cell r="F76">
            <v>1415.1646906699998</v>
          </cell>
          <cell r="H76">
            <v>440.27332924000001</v>
          </cell>
          <cell r="J76">
            <v>233.51364377000002</v>
          </cell>
          <cell r="L76">
            <v>708.95592049000004</v>
          </cell>
          <cell r="P76">
            <v>656.65299404577263</v>
          </cell>
          <cell r="R76">
            <v>71.773709609999997</v>
          </cell>
          <cell r="T76" t="str">
            <v>NA</v>
          </cell>
        </row>
        <row r="77">
          <cell r="B77" t="str">
            <v>Avg Int Earning Assets</v>
          </cell>
          <cell r="D77">
            <v>20724.300230834626</v>
          </cell>
          <cell r="F77">
            <v>74570.957866073135</v>
          </cell>
          <cell r="H77">
            <v>1697.5650123161549</v>
          </cell>
          <cell r="J77">
            <v>12905.093760270838</v>
          </cell>
          <cell r="L77">
            <v>25365.71262750063</v>
          </cell>
          <cell r="P77">
            <v>17566.361928153332</v>
          </cell>
          <cell r="R77">
            <v>1417.2187868853848</v>
          </cell>
          <cell r="T77" t="str">
            <v>NA</v>
          </cell>
        </row>
        <row r="78">
          <cell r="B78" t="str">
            <v>Avg int Bearing Liabilities</v>
          </cell>
          <cell r="D78">
            <v>17472.231217173845</v>
          </cell>
          <cell r="F78">
            <v>56539.386268986767</v>
          </cell>
          <cell r="H78">
            <v>1599.8728439446154</v>
          </cell>
          <cell r="J78">
            <v>1617.0792022462635</v>
          </cell>
          <cell r="L78">
            <v>25570.16411090982</v>
          </cell>
          <cell r="P78">
            <v>-3.1021528049999998</v>
          </cell>
          <cell r="R78">
            <v>274.87366322000003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0.20744893063737754</v>
          </cell>
          <cell r="F81">
            <v>0.26203784745675035</v>
          </cell>
          <cell r="H81">
            <v>0.27364551290771943</v>
          </cell>
          <cell r="J81">
            <v>0.20964691424605084</v>
          </cell>
          <cell r="L81">
            <v>0.31550513290775201</v>
          </cell>
          <cell r="P81">
            <v>0.25330945553960377</v>
          </cell>
          <cell r="R81">
            <v>0.13147831063826609</v>
          </cell>
          <cell r="T81" t="str">
            <v>NA</v>
          </cell>
        </row>
        <row r="82">
          <cell r="B82" t="str">
            <v>Quick Assets</v>
          </cell>
          <cell r="D82">
            <v>11371.929757459997</v>
          </cell>
          <cell r="F82">
            <v>26215.546165971999</v>
          </cell>
          <cell r="H82">
            <v>6589.7621222399994</v>
          </cell>
          <cell r="J82">
            <v>3627.9853515100003</v>
          </cell>
          <cell r="L82">
            <v>8991.6866920299981</v>
          </cell>
          <cell r="P82">
            <v>4666.1380491</v>
          </cell>
          <cell r="R82">
            <v>323.38825401999998</v>
          </cell>
          <cell r="T82" t="str">
            <v>NA</v>
          </cell>
        </row>
        <row r="83">
          <cell r="B83" t="str">
            <v>Total Liab. - Capital Fund</v>
          </cell>
          <cell r="D83">
            <v>54817.972416248434</v>
          </cell>
          <cell r="F83">
            <v>100044.88443334089</v>
          </cell>
          <cell r="H83">
            <v>24081.381975600831</v>
          </cell>
          <cell r="J83">
            <v>17305.217033874571</v>
          </cell>
          <cell r="L83">
            <v>28499.335681676548</v>
          </cell>
          <cell r="P83">
            <v>18420.702216425831</v>
          </cell>
          <cell r="R83">
            <v>2459.6319533625001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408.33527421030885</v>
          </cell>
          <cell r="F85">
            <v>6206.5692793038179</v>
          </cell>
          <cell r="H85">
            <v>1773.4857271198334</v>
          </cell>
          <cell r="J85">
            <v>166.94194473508605</v>
          </cell>
          <cell r="L85">
            <v>3291.8195556946885</v>
          </cell>
          <cell r="P85">
            <v>2824.0678274574166</v>
          </cell>
          <cell r="R85">
            <v>77.425058683749967</v>
          </cell>
          <cell r="T85" t="str">
            <v>NA</v>
          </cell>
        </row>
        <row r="86">
          <cell r="B86" t="str">
            <v>Quick Assets</v>
          </cell>
          <cell r="D86">
            <v>11371.929757459997</v>
          </cell>
          <cell r="F86">
            <v>26215.546165971999</v>
          </cell>
          <cell r="H86">
            <v>6589.7621222399994</v>
          </cell>
          <cell r="J86">
            <v>3627.9853515100003</v>
          </cell>
          <cell r="L86">
            <v>8991.6866920299981</v>
          </cell>
          <cell r="P86">
            <v>4666.1380491</v>
          </cell>
          <cell r="R86">
            <v>323.38825401999998</v>
          </cell>
          <cell r="T86" t="str">
            <v>NA</v>
          </cell>
        </row>
        <row r="87">
          <cell r="B87" t="str">
            <v>SLR (Limit in Nu)</v>
          </cell>
          <cell r="D87">
            <v>10963.594483249688</v>
          </cell>
          <cell r="F87">
            <v>20008.976886668181</v>
          </cell>
          <cell r="H87">
            <v>4816.2763951201659</v>
          </cell>
          <cell r="J87">
            <v>3461.0434067749143</v>
          </cell>
          <cell r="L87">
            <v>5699.8671363353096</v>
          </cell>
          <cell r="P87">
            <v>1842.0702216425832</v>
          </cell>
          <cell r="R87">
            <v>245.96319533625001</v>
          </cell>
          <cell r="T87" t="str">
            <v>NA</v>
          </cell>
        </row>
        <row r="89">
          <cell r="B89" t="str">
            <v>Credit to Deposit Ratio</v>
          </cell>
          <cell r="D89">
            <v>0.92309830659319592</v>
          </cell>
          <cell r="F89">
            <v>0.82879717557667898</v>
          </cell>
          <cell r="H89">
            <v>0.75828497152607843</v>
          </cell>
          <cell r="J89">
            <v>0.78819963284297001</v>
          </cell>
          <cell r="L89">
            <v>0.67811275558623174</v>
          </cell>
        </row>
        <row r="90">
          <cell r="B90" t="str">
            <v>Total loans</v>
          </cell>
          <cell r="D90">
            <v>47579.516282675984</v>
          </cell>
          <cell r="F90">
            <v>78999.125772749729</v>
          </cell>
          <cell r="H90">
            <v>16937.867183340011</v>
          </cell>
          <cell r="J90">
            <v>13054.828954129982</v>
          </cell>
          <cell r="L90">
            <v>17498.690735979886</v>
          </cell>
        </row>
        <row r="91">
          <cell r="B91" t="str">
            <v>Deposits</v>
          </cell>
          <cell r="D91">
            <v>51543.281948239994</v>
          </cell>
          <cell r="F91">
            <v>95317.802836118441</v>
          </cell>
          <cell r="H91">
            <v>22337.073553300001</v>
          </cell>
          <cell r="J91">
            <v>16562.845769214975</v>
          </cell>
          <cell r="L91">
            <v>25804.986843009883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631.31378369000595</v>
          </cell>
          <cell r="F93">
            <v>0</v>
          </cell>
          <cell r="H93">
            <v>521.2254171099994</v>
          </cell>
          <cell r="J93">
            <v>367.7839874099991</v>
          </cell>
          <cell r="L93">
            <v>2095.521251350001</v>
          </cell>
          <cell r="P93">
            <v>5763.2832285099994</v>
          </cell>
          <cell r="R93">
            <v>67.227536630000031</v>
          </cell>
          <cell r="T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9E93-5212-414A-B07E-F579F278BA79}">
  <dimension ref="A1:C1"/>
  <sheetViews>
    <sheetView showGridLines="0" topLeftCell="I11" workbookViewId="0">
      <selection activeCell="Z30" sqref="Z30"/>
    </sheetView>
  </sheetViews>
  <sheetFormatPr defaultRowHeight="14.5" x14ac:dyDescent="0.35"/>
  <cols>
    <col min="1" max="16384" width="8.7265625" style="47"/>
  </cols>
  <sheetData>
    <row r="1" spans="1:3" x14ac:dyDescent="0.35">
      <c r="A1" s="64" t="s">
        <v>78</v>
      </c>
      <c r="C1" s="64"/>
    </row>
  </sheetData>
  <sheetProtection algorithmName="SHA-512" hashValue="ybRdJ3qET41YYdBHBekFfE0GcCUvUE0TpAGgssCeQwBzVeyw46nUJW4WSld5bDG+fU7+G4PNCBtlFJrYCLJBLA==" saltValue="y46sEIWup3S2p1it9oDEs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3EB4-1849-453D-A02D-2D76151D4332}">
  <sheetPr codeName="Sheet12"/>
  <dimension ref="A1:F21"/>
  <sheetViews>
    <sheetView workbookViewId="0">
      <selection activeCell="F11" sqref="F11"/>
    </sheetView>
  </sheetViews>
  <sheetFormatPr defaultRowHeight="14.5" x14ac:dyDescent="0.35"/>
  <cols>
    <col min="1" max="1" width="9.1796875" customWidth="1"/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22</v>
      </c>
    </row>
    <row r="2" spans="1:6" x14ac:dyDescent="0.35">
      <c r="A2" s="130">
        <v>2018</v>
      </c>
      <c r="B2" s="8" t="s">
        <v>25</v>
      </c>
      <c r="C2" s="14">
        <v>8.7543879860617416E-2</v>
      </c>
      <c r="D2" s="14">
        <v>0.10733632610885792</v>
      </c>
      <c r="E2" s="14">
        <v>9.01E-2</v>
      </c>
      <c r="F2" s="15">
        <v>0.05</v>
      </c>
    </row>
    <row r="3" spans="1:6" x14ac:dyDescent="0.35">
      <c r="A3" s="130"/>
      <c r="B3" s="8" t="s">
        <v>26</v>
      </c>
      <c r="C3" s="14">
        <v>9.4289890891518666E-2</v>
      </c>
      <c r="D3" s="14">
        <v>0.12348945787584983</v>
      </c>
      <c r="E3" s="14">
        <v>9.8100000000000007E-2</v>
      </c>
      <c r="F3" s="15">
        <v>0.05</v>
      </c>
    </row>
    <row r="4" spans="1:6" x14ac:dyDescent="0.35">
      <c r="A4" s="130"/>
      <c r="B4" s="8" t="s">
        <v>27</v>
      </c>
      <c r="C4" s="14">
        <v>9.2707256932118481E-2</v>
      </c>
      <c r="D4" s="14">
        <v>0.112171682242417</v>
      </c>
      <c r="E4" s="14">
        <v>9.5299999999999996E-2</v>
      </c>
      <c r="F4" s="15">
        <v>0.05</v>
      </c>
    </row>
    <row r="5" spans="1:6" x14ac:dyDescent="0.35">
      <c r="A5" s="130"/>
      <c r="B5" s="8" t="s">
        <v>28</v>
      </c>
      <c r="C5" s="14">
        <v>0.10154994452024699</v>
      </c>
      <c r="D5" s="14">
        <v>4.5664097813682837E-2</v>
      </c>
      <c r="E5" s="14">
        <v>9.4299999999999995E-2</v>
      </c>
      <c r="F5" s="15">
        <v>0.05</v>
      </c>
    </row>
    <row r="6" spans="1:6" x14ac:dyDescent="0.35">
      <c r="A6" s="130">
        <v>2019</v>
      </c>
      <c r="B6" s="8" t="s">
        <v>25</v>
      </c>
      <c r="C6" s="14">
        <v>0.10090529984010754</v>
      </c>
      <c r="D6" s="14">
        <v>5.3798580704005353E-2</v>
      </c>
      <c r="E6" s="14">
        <v>9.5399999999999999E-2</v>
      </c>
      <c r="F6" s="15">
        <v>0.05</v>
      </c>
    </row>
    <row r="7" spans="1:6" x14ac:dyDescent="0.35">
      <c r="A7" s="130"/>
      <c r="B7" s="8" t="s">
        <v>26</v>
      </c>
      <c r="C7" s="14">
        <v>0.10032704943806164</v>
      </c>
      <c r="D7" s="14">
        <v>-8.7181353087742219E-2</v>
      </c>
      <c r="E7" s="14">
        <v>7.9899999999999999E-2</v>
      </c>
      <c r="F7" s="15">
        <v>0.05</v>
      </c>
    </row>
    <row r="8" spans="1:6" x14ac:dyDescent="0.35">
      <c r="A8" s="130"/>
      <c r="B8" s="8" t="s">
        <v>27</v>
      </c>
      <c r="C8" s="14">
        <v>9.5093214766775513E-2</v>
      </c>
      <c r="D8" s="14">
        <v>-5.1028294506640225E-2</v>
      </c>
      <c r="E8" s="14">
        <v>7.9799999999999996E-2</v>
      </c>
      <c r="F8" s="15">
        <v>0.05</v>
      </c>
    </row>
    <row r="9" spans="1:6" x14ac:dyDescent="0.35">
      <c r="A9" s="130"/>
      <c r="B9" s="8" t="s">
        <v>28</v>
      </c>
      <c r="C9" s="14">
        <v>9.4582638630427179E-2</v>
      </c>
      <c r="D9" s="14">
        <v>5.1706303422208437E-2</v>
      </c>
      <c r="E9" s="14">
        <v>7.5645158378818925E-2</v>
      </c>
      <c r="F9" s="15">
        <v>0.05</v>
      </c>
    </row>
    <row r="10" spans="1:6" x14ac:dyDescent="0.35">
      <c r="A10" s="130">
        <v>2020</v>
      </c>
      <c r="B10" s="8" t="s">
        <v>25</v>
      </c>
      <c r="C10" s="14">
        <v>8.355349721087961E-2</v>
      </c>
      <c r="D10" s="14">
        <v>8.963990237264309E-2</v>
      </c>
      <c r="E10" s="14">
        <v>7.0400000000000004E-2</v>
      </c>
      <c r="F10" s="15">
        <v>0.05</v>
      </c>
    </row>
    <row r="11" spans="1:6" x14ac:dyDescent="0.35">
      <c r="A11" s="130"/>
      <c r="B11" s="8" t="s">
        <v>26</v>
      </c>
      <c r="C11" s="14">
        <v>7.6097513701138028E-2</v>
      </c>
      <c r="D11" s="14">
        <v>5.6163757868349637E-2</v>
      </c>
      <c r="E11" s="14">
        <v>6.1600000000000002E-2</v>
      </c>
      <c r="F11" s="15">
        <v>0.05</v>
      </c>
    </row>
    <row r="12" spans="1:6" x14ac:dyDescent="0.35">
      <c r="A12" s="130"/>
      <c r="B12" s="8" t="s">
        <v>27</v>
      </c>
      <c r="C12" s="14">
        <v>7.8522285707941231E-2</v>
      </c>
      <c r="D12" s="14">
        <v>6.4091576031276548E-2</v>
      </c>
      <c r="E12" s="14">
        <v>6.4199999999999993E-2</v>
      </c>
      <c r="F12" s="15">
        <v>0.05</v>
      </c>
    </row>
    <row r="13" spans="1:6" x14ac:dyDescent="0.35">
      <c r="A13" s="130"/>
      <c r="B13" s="8" t="s">
        <v>28</v>
      </c>
      <c r="C13" s="14">
        <v>8.0772796982969089E-2</v>
      </c>
      <c r="D13" s="14">
        <v>6.7815626223666339E-2</v>
      </c>
      <c r="E13" s="14">
        <v>6.6762980134152744E-2</v>
      </c>
      <c r="F13" s="15">
        <v>0.05</v>
      </c>
    </row>
    <row r="14" spans="1:6" x14ac:dyDescent="0.35">
      <c r="A14" s="130">
        <v>2021</v>
      </c>
      <c r="B14" s="8" t="s">
        <v>25</v>
      </c>
      <c r="C14" s="14">
        <v>7.7793610966177193E-2</v>
      </c>
      <c r="D14" s="14">
        <v>6.7936297305605589E-2</v>
      </c>
      <c r="E14" s="14">
        <v>6.4299999999999996E-2</v>
      </c>
      <c r="F14" s="15">
        <v>0.05</v>
      </c>
    </row>
    <row r="15" spans="1:6" x14ac:dyDescent="0.35">
      <c r="A15" s="130"/>
      <c r="B15" s="8" t="s">
        <v>26</v>
      </c>
      <c r="C15" s="14">
        <v>7.4206874753624377E-2</v>
      </c>
      <c r="D15" s="14">
        <v>6.3155137359957481E-2</v>
      </c>
      <c r="E15" s="14">
        <v>6.13E-2</v>
      </c>
      <c r="F15" s="15">
        <v>0.05</v>
      </c>
    </row>
    <row r="16" spans="1:6" x14ac:dyDescent="0.35">
      <c r="A16" s="130"/>
      <c r="B16" s="8" t="s">
        <v>27</v>
      </c>
      <c r="C16" s="14">
        <v>7.3800000000000004E-2</v>
      </c>
      <c r="D16" s="14">
        <v>5.9200000000000003E-2</v>
      </c>
      <c r="E16" s="14">
        <v>6.0600000000000001E-2</v>
      </c>
      <c r="F16" s="15">
        <v>0.05</v>
      </c>
    </row>
    <row r="17" spans="1:6" x14ac:dyDescent="0.35">
      <c r="A17" s="130"/>
      <c r="B17" s="8" t="s">
        <v>28</v>
      </c>
      <c r="C17" s="14">
        <v>7.7742453393439173E-2</v>
      </c>
      <c r="D17" s="14">
        <v>0.10095853042532385</v>
      </c>
      <c r="E17" s="14">
        <v>6.7820356404804175E-2</v>
      </c>
      <c r="F17" s="15">
        <v>0.05</v>
      </c>
    </row>
    <row r="18" spans="1:6" x14ac:dyDescent="0.35">
      <c r="A18" s="130">
        <v>2022</v>
      </c>
      <c r="B18" s="8" t="s">
        <v>25</v>
      </c>
      <c r="C18" s="14">
        <v>7.8673477782758378E-2</v>
      </c>
      <c r="D18" s="14">
        <v>0.10227129972045189</v>
      </c>
      <c r="E18" s="14">
        <v>6.83E-2</v>
      </c>
      <c r="F18" s="15">
        <v>0.05</v>
      </c>
    </row>
    <row r="19" spans="1:6" x14ac:dyDescent="0.35">
      <c r="A19" s="130"/>
      <c r="B19" s="8" t="s">
        <v>26</v>
      </c>
      <c r="C19" s="14">
        <v>7.547285325826851E-2</v>
      </c>
      <c r="D19" s="14">
        <v>0.10649123518636397</v>
      </c>
      <c r="E19" s="14">
        <v>6.6043961168604656E-2</v>
      </c>
      <c r="F19" s="15">
        <v>0.05</v>
      </c>
    </row>
    <row r="20" spans="1:6" x14ac:dyDescent="0.35">
      <c r="A20" s="130"/>
      <c r="B20" s="8" t="s">
        <v>27</v>
      </c>
      <c r="C20" s="14">
        <v>6.9800000000000001E-2</v>
      </c>
      <c r="D20" s="14">
        <v>0.10150000000000001</v>
      </c>
      <c r="E20" s="14">
        <v>6.1463635792545775E-2</v>
      </c>
      <c r="F20" s="15">
        <v>0.05</v>
      </c>
    </row>
    <row r="21" spans="1:6" x14ac:dyDescent="0.35">
      <c r="A21" s="130"/>
      <c r="B21" s="8" t="s">
        <v>28</v>
      </c>
      <c r="C21" s="14">
        <v>7.3921570509838941E-2</v>
      </c>
      <c r="D21" s="14">
        <v>9.9709697894785843E-2</v>
      </c>
      <c r="E21" s="14">
        <v>6.4487666721539813E-2</v>
      </c>
      <c r="F21" s="15">
        <v>0.05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3CDE-8360-448F-BF63-0641115EB4B6}">
  <sheetPr codeName="Sheet13"/>
  <dimension ref="A1:C23"/>
  <sheetViews>
    <sheetView workbookViewId="0">
      <selection activeCell="F11" sqref="F11"/>
    </sheetView>
  </sheetViews>
  <sheetFormatPr defaultRowHeight="14.5" x14ac:dyDescent="0.35"/>
  <cols>
    <col min="1" max="1" width="5" bestFit="1" customWidth="1"/>
    <col min="2" max="2" width="7.81640625" bestFit="1" customWidth="1"/>
    <col min="3" max="3" width="8.7265625" style="12" customWidth="1"/>
  </cols>
  <sheetData>
    <row r="1" spans="1:3" x14ac:dyDescent="0.35">
      <c r="A1" s="9" t="s">
        <v>18</v>
      </c>
      <c r="B1" s="9" t="s">
        <v>19</v>
      </c>
      <c r="C1" s="13" t="s">
        <v>23</v>
      </c>
    </row>
    <row r="2" spans="1:3" x14ac:dyDescent="0.35">
      <c r="A2" s="130">
        <v>2018</v>
      </c>
      <c r="B2" s="8" t="s">
        <v>25</v>
      </c>
      <c r="C2" s="14">
        <v>0.29920000000000002</v>
      </c>
    </row>
    <row r="3" spans="1:3" x14ac:dyDescent="0.35">
      <c r="A3" s="130"/>
      <c r="B3" s="8" t="s">
        <v>26</v>
      </c>
      <c r="C3" s="14">
        <v>0.28649999999999998</v>
      </c>
    </row>
    <row r="4" spans="1:3" x14ac:dyDescent="0.35">
      <c r="A4" s="130"/>
      <c r="B4" s="8" t="s">
        <v>27</v>
      </c>
      <c r="C4" s="14">
        <v>0.26029999999999998</v>
      </c>
    </row>
    <row r="5" spans="1:3" x14ac:dyDescent="0.35">
      <c r="A5" s="130"/>
      <c r="B5" s="8" t="s">
        <v>28</v>
      </c>
      <c r="C5" s="14">
        <v>0.22239999999999999</v>
      </c>
    </row>
    <row r="6" spans="1:3" x14ac:dyDescent="0.35">
      <c r="A6" s="130">
        <v>2019</v>
      </c>
      <c r="B6" s="8" t="s">
        <v>25</v>
      </c>
      <c r="C6" s="14">
        <v>0.20960000000000001</v>
      </c>
    </row>
    <row r="7" spans="1:3" x14ac:dyDescent="0.35">
      <c r="A7" s="130"/>
      <c r="B7" s="8" t="s">
        <v>26</v>
      </c>
      <c r="C7" s="14">
        <v>0.20960000000000001</v>
      </c>
    </row>
    <row r="8" spans="1:3" x14ac:dyDescent="0.35">
      <c r="A8" s="130"/>
      <c r="B8" s="8" t="s">
        <v>27</v>
      </c>
      <c r="C8" s="14">
        <v>0.2278</v>
      </c>
    </row>
    <row r="9" spans="1:3" x14ac:dyDescent="0.35">
      <c r="A9" s="130"/>
      <c r="B9" s="8" t="s">
        <v>28</v>
      </c>
      <c r="C9" s="14">
        <v>0.2332065912644555</v>
      </c>
    </row>
    <row r="10" spans="1:3" x14ac:dyDescent="0.35">
      <c r="A10" s="130">
        <v>2020</v>
      </c>
      <c r="B10" s="8" t="s">
        <v>25</v>
      </c>
      <c r="C10" s="14">
        <v>0.2414</v>
      </c>
    </row>
    <row r="11" spans="1:3" x14ac:dyDescent="0.35">
      <c r="A11" s="130"/>
      <c r="B11" s="8" t="s">
        <v>26</v>
      </c>
      <c r="C11" s="14">
        <v>0.2576</v>
      </c>
    </row>
    <row r="12" spans="1:3" x14ac:dyDescent="0.35">
      <c r="A12" s="130"/>
      <c r="B12" s="8" t="s">
        <v>27</v>
      </c>
      <c r="C12" s="14">
        <v>0.27039999999999997</v>
      </c>
    </row>
    <row r="13" spans="1:3" x14ac:dyDescent="0.35">
      <c r="A13" s="130"/>
      <c r="B13" s="8" t="s">
        <v>28</v>
      </c>
      <c r="C13" s="14">
        <v>0.30674633041944371</v>
      </c>
    </row>
    <row r="14" spans="1:3" x14ac:dyDescent="0.35">
      <c r="A14" s="130">
        <v>2021</v>
      </c>
      <c r="B14" s="8" t="s">
        <v>25</v>
      </c>
      <c r="C14" s="14">
        <v>0.29499999999999998</v>
      </c>
    </row>
    <row r="15" spans="1:3" x14ac:dyDescent="0.35">
      <c r="A15" s="130"/>
      <c r="B15" s="8" t="s">
        <v>26</v>
      </c>
      <c r="C15" s="14">
        <v>0.31290000000000001</v>
      </c>
    </row>
    <row r="16" spans="1:3" x14ac:dyDescent="0.35">
      <c r="A16" s="130"/>
      <c r="B16" s="8" t="s">
        <v>27</v>
      </c>
      <c r="C16" s="14">
        <v>0.2974</v>
      </c>
    </row>
    <row r="17" spans="1:3" x14ac:dyDescent="0.35">
      <c r="A17" s="130"/>
      <c r="B17" s="8" t="s">
        <v>28</v>
      </c>
      <c r="C17" s="14">
        <v>0.32640529665395596</v>
      </c>
    </row>
    <row r="18" spans="1:3" x14ac:dyDescent="0.35">
      <c r="A18" s="130">
        <v>2022</v>
      </c>
      <c r="B18" s="8" t="s">
        <v>25</v>
      </c>
      <c r="C18" s="14">
        <v>0.32319999999999999</v>
      </c>
    </row>
    <row r="19" spans="1:3" x14ac:dyDescent="0.35">
      <c r="A19" s="130"/>
      <c r="B19" s="8" t="s">
        <v>26</v>
      </c>
      <c r="C19" s="14">
        <v>0.29655479210816349</v>
      </c>
    </row>
    <row r="20" spans="1:3" x14ac:dyDescent="0.35">
      <c r="A20" s="130"/>
      <c r="B20" s="8" t="s">
        <v>27</v>
      </c>
      <c r="C20" s="14">
        <v>0.28704395549511957</v>
      </c>
    </row>
    <row r="21" spans="1:3" x14ac:dyDescent="0.35">
      <c r="A21" s="130"/>
      <c r="B21" s="8" t="s">
        <v>29</v>
      </c>
      <c r="C21" s="14">
        <v>0.27984270807445133</v>
      </c>
    </row>
    <row r="22" spans="1:3" x14ac:dyDescent="0.35">
      <c r="A22" s="130"/>
      <c r="B22" s="8" t="s">
        <v>30</v>
      </c>
      <c r="C22" s="14">
        <v>0.26994009999799889</v>
      </c>
    </row>
    <row r="23" spans="1:3" x14ac:dyDescent="0.35">
      <c r="A23" s="130"/>
      <c r="B23" s="8" t="s">
        <v>28</v>
      </c>
      <c r="C23" s="14">
        <v>0.29222106316709529</v>
      </c>
    </row>
  </sheetData>
  <mergeCells count="5">
    <mergeCell ref="A2:A5"/>
    <mergeCell ref="A6:A9"/>
    <mergeCell ref="A10:A13"/>
    <mergeCell ref="A14:A17"/>
    <mergeCell ref="A18:A23"/>
  </mergeCells>
  <phoneticPr fontId="9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A57F-EE15-4D7A-99C8-E90FE897FA5A}">
  <sheetPr codeName="Sheet14"/>
  <dimension ref="A1:S23"/>
  <sheetViews>
    <sheetView workbookViewId="0">
      <selection activeCell="F11" sqref="F11"/>
    </sheetView>
  </sheetViews>
  <sheetFormatPr defaultRowHeight="14.5" x14ac:dyDescent="0.35"/>
  <cols>
    <col min="2" max="2" width="10.54296875" style="12" bestFit="1" customWidth="1"/>
    <col min="3" max="3" width="12" style="12" customWidth="1"/>
    <col min="4" max="4" width="10.54296875" style="12" bestFit="1" customWidth="1"/>
    <col min="5" max="5" width="9.54296875" bestFit="1" customWidth="1"/>
    <col min="19" max="19" width="10.26953125" bestFit="1" customWidth="1"/>
  </cols>
  <sheetData>
    <row r="1" spans="1:19" x14ac:dyDescent="0.35">
      <c r="A1" s="9" t="s">
        <v>19</v>
      </c>
      <c r="B1" s="16" t="s">
        <v>1</v>
      </c>
      <c r="C1" s="16" t="s">
        <v>2</v>
      </c>
      <c r="D1" s="16" t="s">
        <v>31</v>
      </c>
      <c r="Q1" s="9" t="s">
        <v>18</v>
      </c>
      <c r="R1" s="9" t="s">
        <v>19</v>
      </c>
      <c r="S1" s="16" t="s">
        <v>24</v>
      </c>
    </row>
    <row r="2" spans="1:19" x14ac:dyDescent="0.35">
      <c r="A2" s="20">
        <v>2018</v>
      </c>
      <c r="B2" s="10">
        <v>2314.6480730928497</v>
      </c>
      <c r="C2" s="10">
        <v>-1839.872602706452</v>
      </c>
      <c r="D2" s="10">
        <v>474.78</v>
      </c>
      <c r="Q2" s="130">
        <v>2018</v>
      </c>
      <c r="R2" s="8" t="s">
        <v>25</v>
      </c>
      <c r="S2" s="10">
        <v>-1359.83</v>
      </c>
    </row>
    <row r="3" spans="1:19" x14ac:dyDescent="0.35">
      <c r="A3" s="20">
        <v>2019</v>
      </c>
      <c r="B3" s="10">
        <v>1276.5919343100031</v>
      </c>
      <c r="C3" s="10">
        <v>270.57864407665147</v>
      </c>
      <c r="D3" s="10">
        <v>1817.7492224633061</v>
      </c>
      <c r="Q3" s="130"/>
      <c r="R3" s="8" t="s">
        <v>26</v>
      </c>
      <c r="S3" s="10">
        <v>802.72</v>
      </c>
    </row>
    <row r="4" spans="1:19" x14ac:dyDescent="0.35">
      <c r="A4" s="20">
        <v>2020</v>
      </c>
      <c r="B4" s="10">
        <v>80.105760774208733</v>
      </c>
      <c r="C4" s="10">
        <v>1752.43334274875</v>
      </c>
      <c r="D4" s="10">
        <v>1832.5391035229586</v>
      </c>
      <c r="Q4" s="130"/>
      <c r="R4" s="8" t="s">
        <v>27</v>
      </c>
      <c r="S4" s="10">
        <v>876.18</v>
      </c>
    </row>
    <row r="5" spans="1:19" x14ac:dyDescent="0.35">
      <c r="A5" s="20">
        <v>2021</v>
      </c>
      <c r="B5" s="10">
        <v>1479.6394397927925</v>
      </c>
      <c r="C5" s="10">
        <v>2508.4039039986174</v>
      </c>
      <c r="D5" s="10">
        <v>3988.0433437914098</v>
      </c>
      <c r="E5" s="18"/>
      <c r="Q5" s="130"/>
      <c r="R5" s="8" t="s">
        <v>28</v>
      </c>
      <c r="S5" s="10">
        <v>474.78</v>
      </c>
    </row>
    <row r="6" spans="1:19" x14ac:dyDescent="0.35">
      <c r="A6" s="20">
        <v>2022</v>
      </c>
      <c r="B6" s="10">
        <v>1976.6405553634218</v>
      </c>
      <c r="C6" s="10">
        <v>2114.935442833882</v>
      </c>
      <c r="D6" s="10">
        <v>4091.5759981973038</v>
      </c>
      <c r="Q6" s="130">
        <v>2019</v>
      </c>
      <c r="R6" s="8" t="s">
        <v>25</v>
      </c>
      <c r="S6" s="10">
        <v>-1190.7507637156809</v>
      </c>
    </row>
    <row r="7" spans="1:19" x14ac:dyDescent="0.35">
      <c r="Q7" s="130"/>
      <c r="R7" s="8" t="s">
        <v>26</v>
      </c>
      <c r="S7" s="10">
        <v>-1492.930234233098</v>
      </c>
    </row>
    <row r="8" spans="1:19" x14ac:dyDescent="0.35">
      <c r="Q8" s="130"/>
      <c r="R8" s="8" t="s">
        <v>27</v>
      </c>
      <c r="S8" s="10">
        <v>-2542.58233628368</v>
      </c>
    </row>
    <row r="9" spans="1:19" x14ac:dyDescent="0.35">
      <c r="Q9" s="130"/>
      <c r="R9" s="8" t="s">
        <v>28</v>
      </c>
      <c r="S9" s="10">
        <v>1817.7492224633061</v>
      </c>
    </row>
    <row r="10" spans="1:19" x14ac:dyDescent="0.35">
      <c r="Q10" s="130">
        <v>2020</v>
      </c>
      <c r="R10" s="8" t="s">
        <v>25</v>
      </c>
      <c r="S10" s="10">
        <v>4.7</v>
      </c>
    </row>
    <row r="11" spans="1:19" x14ac:dyDescent="0.35">
      <c r="Q11" s="130"/>
      <c r="R11" s="8" t="s">
        <v>26</v>
      </c>
      <c r="S11" s="10">
        <v>-155.01</v>
      </c>
    </row>
    <row r="12" spans="1:19" x14ac:dyDescent="0.35">
      <c r="Q12" s="130"/>
      <c r="R12" s="8" t="s">
        <v>27</v>
      </c>
      <c r="S12" s="10">
        <v>-1020.7099354126594</v>
      </c>
    </row>
    <row r="13" spans="1:19" x14ac:dyDescent="0.35">
      <c r="Q13" s="130"/>
      <c r="R13" s="8" t="s">
        <v>28</v>
      </c>
      <c r="S13" s="10">
        <v>1832.5391035229586</v>
      </c>
    </row>
    <row r="14" spans="1:19" x14ac:dyDescent="0.35">
      <c r="Q14" s="130">
        <v>2021</v>
      </c>
      <c r="R14" s="8" t="s">
        <v>25</v>
      </c>
      <c r="S14" s="10">
        <v>2302.8718614513282</v>
      </c>
    </row>
    <row r="15" spans="1:19" x14ac:dyDescent="0.35">
      <c r="Q15" s="130"/>
      <c r="R15" s="8" t="s">
        <v>26</v>
      </c>
      <c r="S15" s="10">
        <v>3354.2847484473346</v>
      </c>
    </row>
    <row r="16" spans="1:19" x14ac:dyDescent="0.35">
      <c r="Q16" s="130"/>
      <c r="R16" s="8" t="s">
        <v>27</v>
      </c>
      <c r="S16" s="10">
        <v>2603.6824734092761</v>
      </c>
    </row>
    <row r="17" spans="17:19" x14ac:dyDescent="0.35">
      <c r="Q17" s="130"/>
      <c r="R17" s="8" t="s">
        <v>28</v>
      </c>
      <c r="S17" s="10">
        <v>3988.0433437914098</v>
      </c>
    </row>
    <row r="18" spans="17:19" x14ac:dyDescent="0.35">
      <c r="Q18" s="130">
        <v>2022</v>
      </c>
      <c r="R18" s="8" t="s">
        <v>25</v>
      </c>
      <c r="S18" s="10">
        <v>3369.1349889509343</v>
      </c>
    </row>
    <row r="19" spans="17:19" x14ac:dyDescent="0.35">
      <c r="Q19" s="130"/>
      <c r="R19" s="8" t="s">
        <v>26</v>
      </c>
      <c r="S19" s="10">
        <v>4852.9147093821111</v>
      </c>
    </row>
    <row r="20" spans="17:19" x14ac:dyDescent="0.35">
      <c r="Q20" s="130"/>
      <c r="R20" s="8" t="s">
        <v>27</v>
      </c>
      <c r="S20" s="10">
        <v>2448.3330427031824</v>
      </c>
    </row>
    <row r="21" spans="17:19" x14ac:dyDescent="0.35">
      <c r="Q21" s="130"/>
      <c r="R21" s="8" t="s">
        <v>29</v>
      </c>
      <c r="S21" s="10">
        <v>2250.7966344206488</v>
      </c>
    </row>
    <row r="22" spans="17:19" x14ac:dyDescent="0.35">
      <c r="Q22" s="130"/>
      <c r="R22" s="8" t="s">
        <v>30</v>
      </c>
      <c r="S22" s="10">
        <v>3084.3248554008442</v>
      </c>
    </row>
    <row r="23" spans="17:19" x14ac:dyDescent="0.35">
      <c r="Q23" s="130"/>
      <c r="R23" s="8" t="s">
        <v>28</v>
      </c>
      <c r="S23" s="10">
        <v>4091.5759981973038</v>
      </c>
    </row>
  </sheetData>
  <mergeCells count="5">
    <mergeCell ref="Q2:Q5"/>
    <mergeCell ref="Q6:Q9"/>
    <mergeCell ref="Q10:Q13"/>
    <mergeCell ref="Q14:Q17"/>
    <mergeCell ref="Q18:Q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27E9-F469-43EE-9CC3-D50F20E708E2}">
  <sheetPr codeName="Sheet1"/>
  <dimension ref="A1:AM55"/>
  <sheetViews>
    <sheetView showGridLines="0" zoomScale="80" zoomScaleNormal="80" workbookViewId="0">
      <pane xSplit="2" ySplit="4" topLeftCell="L5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18" defaultRowHeight="12.5" x14ac:dyDescent="0.25"/>
  <cols>
    <col min="1" max="1" width="6.08984375" style="1" bestFit="1" customWidth="1"/>
    <col min="2" max="2" width="60.90625" style="1" bestFit="1" customWidth="1"/>
    <col min="3" max="11" width="11.7265625" style="1" bestFit="1" customWidth="1"/>
    <col min="12" max="13" width="11.7265625" style="1" customWidth="1"/>
    <col min="14" max="14" width="10.36328125" style="1" bestFit="1" customWidth="1"/>
    <col min="15" max="23" width="11.7265625" style="1" bestFit="1" customWidth="1"/>
    <col min="24" max="25" width="11.7265625" style="1" customWidth="1"/>
    <col min="26" max="36" width="10.7265625" style="1" bestFit="1" customWidth="1"/>
    <col min="37" max="253" width="18" style="1"/>
    <col min="254" max="254" width="5.81640625" style="1" bestFit="1" customWidth="1"/>
    <col min="255" max="255" width="40.26953125" style="1" customWidth="1"/>
    <col min="256" max="256" width="0" style="1" hidden="1" customWidth="1"/>
    <col min="257" max="257" width="10.26953125" style="1" customWidth="1"/>
    <col min="258" max="258" width="0" style="1" hidden="1" customWidth="1"/>
    <col min="259" max="259" width="11.26953125" style="1" customWidth="1"/>
    <col min="260" max="260" width="0" style="1" hidden="1" customWidth="1"/>
    <col min="261" max="261" width="11.26953125" style="1" customWidth="1"/>
    <col min="262" max="262" width="0" style="1" hidden="1" customWidth="1"/>
    <col min="263" max="263" width="10.26953125" style="1" customWidth="1"/>
    <col min="264" max="264" width="0" style="1" hidden="1" customWidth="1"/>
    <col min="265" max="265" width="10.26953125" style="1" bestFit="1" customWidth="1"/>
    <col min="266" max="266" width="0" style="1" hidden="1" customWidth="1"/>
    <col min="267" max="267" width="11.26953125" style="1" customWidth="1"/>
    <col min="268" max="268" width="0" style="1" hidden="1" customWidth="1"/>
    <col min="269" max="269" width="11" style="1" customWidth="1"/>
    <col min="270" max="270" width="0" style="1" hidden="1" customWidth="1"/>
    <col min="271" max="271" width="9.26953125" style="1" customWidth="1"/>
    <col min="272" max="272" width="0" style="1" hidden="1" customWidth="1"/>
    <col min="273" max="273" width="10.26953125" style="1" customWidth="1"/>
    <col min="274" max="274" width="0" style="1" hidden="1" customWidth="1"/>
    <col min="275" max="275" width="10.26953125" style="1" customWidth="1"/>
    <col min="276" max="276" width="11.26953125" style="1" customWidth="1"/>
    <col min="277" max="288" width="0" style="1" hidden="1" customWidth="1"/>
    <col min="289" max="509" width="18" style="1"/>
    <col min="510" max="510" width="5.81640625" style="1" bestFit="1" customWidth="1"/>
    <col min="511" max="511" width="40.26953125" style="1" customWidth="1"/>
    <col min="512" max="512" width="0" style="1" hidden="1" customWidth="1"/>
    <col min="513" max="513" width="10.26953125" style="1" customWidth="1"/>
    <col min="514" max="514" width="0" style="1" hidden="1" customWidth="1"/>
    <col min="515" max="515" width="11.26953125" style="1" customWidth="1"/>
    <col min="516" max="516" width="0" style="1" hidden="1" customWidth="1"/>
    <col min="517" max="517" width="11.26953125" style="1" customWidth="1"/>
    <col min="518" max="518" width="0" style="1" hidden="1" customWidth="1"/>
    <col min="519" max="519" width="10.26953125" style="1" customWidth="1"/>
    <col min="520" max="520" width="0" style="1" hidden="1" customWidth="1"/>
    <col min="521" max="521" width="10.26953125" style="1" bestFit="1" customWidth="1"/>
    <col min="522" max="522" width="0" style="1" hidden="1" customWidth="1"/>
    <col min="523" max="523" width="11.26953125" style="1" customWidth="1"/>
    <col min="524" max="524" width="0" style="1" hidden="1" customWidth="1"/>
    <col min="525" max="525" width="11" style="1" customWidth="1"/>
    <col min="526" max="526" width="0" style="1" hidden="1" customWidth="1"/>
    <col min="527" max="527" width="9.26953125" style="1" customWidth="1"/>
    <col min="528" max="528" width="0" style="1" hidden="1" customWidth="1"/>
    <col min="529" max="529" width="10.26953125" style="1" customWidth="1"/>
    <col min="530" max="530" width="0" style="1" hidden="1" customWidth="1"/>
    <col min="531" max="531" width="10.26953125" style="1" customWidth="1"/>
    <col min="532" max="532" width="11.26953125" style="1" customWidth="1"/>
    <col min="533" max="544" width="0" style="1" hidden="1" customWidth="1"/>
    <col min="545" max="765" width="18" style="1"/>
    <col min="766" max="766" width="5.81640625" style="1" bestFit="1" customWidth="1"/>
    <col min="767" max="767" width="40.26953125" style="1" customWidth="1"/>
    <col min="768" max="768" width="0" style="1" hidden="1" customWidth="1"/>
    <col min="769" max="769" width="10.26953125" style="1" customWidth="1"/>
    <col min="770" max="770" width="0" style="1" hidden="1" customWidth="1"/>
    <col min="771" max="771" width="11.26953125" style="1" customWidth="1"/>
    <col min="772" max="772" width="0" style="1" hidden="1" customWidth="1"/>
    <col min="773" max="773" width="11.26953125" style="1" customWidth="1"/>
    <col min="774" max="774" width="0" style="1" hidden="1" customWidth="1"/>
    <col min="775" max="775" width="10.26953125" style="1" customWidth="1"/>
    <col min="776" max="776" width="0" style="1" hidden="1" customWidth="1"/>
    <col min="777" max="777" width="10.26953125" style="1" bestFit="1" customWidth="1"/>
    <col min="778" max="778" width="0" style="1" hidden="1" customWidth="1"/>
    <col min="779" max="779" width="11.26953125" style="1" customWidth="1"/>
    <col min="780" max="780" width="0" style="1" hidden="1" customWidth="1"/>
    <col min="781" max="781" width="11" style="1" customWidth="1"/>
    <col min="782" max="782" width="0" style="1" hidden="1" customWidth="1"/>
    <col min="783" max="783" width="9.26953125" style="1" customWidth="1"/>
    <col min="784" max="784" width="0" style="1" hidden="1" customWidth="1"/>
    <col min="785" max="785" width="10.26953125" style="1" customWidth="1"/>
    <col min="786" max="786" width="0" style="1" hidden="1" customWidth="1"/>
    <col min="787" max="787" width="10.26953125" style="1" customWidth="1"/>
    <col min="788" max="788" width="11.26953125" style="1" customWidth="1"/>
    <col min="789" max="800" width="0" style="1" hidden="1" customWidth="1"/>
    <col min="801" max="1021" width="18" style="1"/>
    <col min="1022" max="1022" width="5.81640625" style="1" bestFit="1" customWidth="1"/>
    <col min="1023" max="1023" width="40.26953125" style="1" customWidth="1"/>
    <col min="1024" max="1024" width="0" style="1" hidden="1" customWidth="1"/>
    <col min="1025" max="1025" width="10.26953125" style="1" customWidth="1"/>
    <col min="1026" max="1026" width="0" style="1" hidden="1" customWidth="1"/>
    <col min="1027" max="1027" width="11.26953125" style="1" customWidth="1"/>
    <col min="1028" max="1028" width="0" style="1" hidden="1" customWidth="1"/>
    <col min="1029" max="1029" width="11.26953125" style="1" customWidth="1"/>
    <col min="1030" max="1030" width="0" style="1" hidden="1" customWidth="1"/>
    <col min="1031" max="1031" width="10.26953125" style="1" customWidth="1"/>
    <col min="1032" max="1032" width="0" style="1" hidden="1" customWidth="1"/>
    <col min="1033" max="1033" width="10.26953125" style="1" bestFit="1" customWidth="1"/>
    <col min="1034" max="1034" width="0" style="1" hidden="1" customWidth="1"/>
    <col min="1035" max="1035" width="11.26953125" style="1" customWidth="1"/>
    <col min="1036" max="1036" width="0" style="1" hidden="1" customWidth="1"/>
    <col min="1037" max="1037" width="11" style="1" customWidth="1"/>
    <col min="1038" max="1038" width="0" style="1" hidden="1" customWidth="1"/>
    <col min="1039" max="1039" width="9.26953125" style="1" customWidth="1"/>
    <col min="1040" max="1040" width="0" style="1" hidden="1" customWidth="1"/>
    <col min="1041" max="1041" width="10.26953125" style="1" customWidth="1"/>
    <col min="1042" max="1042" width="0" style="1" hidden="1" customWidth="1"/>
    <col min="1043" max="1043" width="10.26953125" style="1" customWidth="1"/>
    <col min="1044" max="1044" width="11.26953125" style="1" customWidth="1"/>
    <col min="1045" max="1056" width="0" style="1" hidden="1" customWidth="1"/>
    <col min="1057" max="1277" width="18" style="1"/>
    <col min="1278" max="1278" width="5.81640625" style="1" bestFit="1" customWidth="1"/>
    <col min="1279" max="1279" width="40.26953125" style="1" customWidth="1"/>
    <col min="1280" max="1280" width="0" style="1" hidden="1" customWidth="1"/>
    <col min="1281" max="1281" width="10.26953125" style="1" customWidth="1"/>
    <col min="1282" max="1282" width="0" style="1" hidden="1" customWidth="1"/>
    <col min="1283" max="1283" width="11.26953125" style="1" customWidth="1"/>
    <col min="1284" max="1284" width="0" style="1" hidden="1" customWidth="1"/>
    <col min="1285" max="1285" width="11.26953125" style="1" customWidth="1"/>
    <col min="1286" max="1286" width="0" style="1" hidden="1" customWidth="1"/>
    <col min="1287" max="1287" width="10.26953125" style="1" customWidth="1"/>
    <col min="1288" max="1288" width="0" style="1" hidden="1" customWidth="1"/>
    <col min="1289" max="1289" width="10.26953125" style="1" bestFit="1" customWidth="1"/>
    <col min="1290" max="1290" width="0" style="1" hidden="1" customWidth="1"/>
    <col min="1291" max="1291" width="11.26953125" style="1" customWidth="1"/>
    <col min="1292" max="1292" width="0" style="1" hidden="1" customWidth="1"/>
    <col min="1293" max="1293" width="11" style="1" customWidth="1"/>
    <col min="1294" max="1294" width="0" style="1" hidden="1" customWidth="1"/>
    <col min="1295" max="1295" width="9.26953125" style="1" customWidth="1"/>
    <col min="1296" max="1296" width="0" style="1" hidden="1" customWidth="1"/>
    <col min="1297" max="1297" width="10.26953125" style="1" customWidth="1"/>
    <col min="1298" max="1298" width="0" style="1" hidden="1" customWidth="1"/>
    <col min="1299" max="1299" width="10.26953125" style="1" customWidth="1"/>
    <col min="1300" max="1300" width="11.26953125" style="1" customWidth="1"/>
    <col min="1301" max="1312" width="0" style="1" hidden="1" customWidth="1"/>
    <col min="1313" max="1533" width="18" style="1"/>
    <col min="1534" max="1534" width="5.81640625" style="1" bestFit="1" customWidth="1"/>
    <col min="1535" max="1535" width="40.26953125" style="1" customWidth="1"/>
    <col min="1536" max="1536" width="0" style="1" hidden="1" customWidth="1"/>
    <col min="1537" max="1537" width="10.26953125" style="1" customWidth="1"/>
    <col min="1538" max="1538" width="0" style="1" hidden="1" customWidth="1"/>
    <col min="1539" max="1539" width="11.26953125" style="1" customWidth="1"/>
    <col min="1540" max="1540" width="0" style="1" hidden="1" customWidth="1"/>
    <col min="1541" max="1541" width="11.26953125" style="1" customWidth="1"/>
    <col min="1542" max="1542" width="0" style="1" hidden="1" customWidth="1"/>
    <col min="1543" max="1543" width="10.26953125" style="1" customWidth="1"/>
    <col min="1544" max="1544" width="0" style="1" hidden="1" customWidth="1"/>
    <col min="1545" max="1545" width="10.26953125" style="1" bestFit="1" customWidth="1"/>
    <col min="1546" max="1546" width="0" style="1" hidden="1" customWidth="1"/>
    <col min="1547" max="1547" width="11.26953125" style="1" customWidth="1"/>
    <col min="1548" max="1548" width="0" style="1" hidden="1" customWidth="1"/>
    <col min="1549" max="1549" width="11" style="1" customWidth="1"/>
    <col min="1550" max="1550" width="0" style="1" hidden="1" customWidth="1"/>
    <col min="1551" max="1551" width="9.26953125" style="1" customWidth="1"/>
    <col min="1552" max="1552" width="0" style="1" hidden="1" customWidth="1"/>
    <col min="1553" max="1553" width="10.26953125" style="1" customWidth="1"/>
    <col min="1554" max="1554" width="0" style="1" hidden="1" customWidth="1"/>
    <col min="1555" max="1555" width="10.26953125" style="1" customWidth="1"/>
    <col min="1556" max="1556" width="11.26953125" style="1" customWidth="1"/>
    <col min="1557" max="1568" width="0" style="1" hidden="1" customWidth="1"/>
    <col min="1569" max="1789" width="18" style="1"/>
    <col min="1790" max="1790" width="5.81640625" style="1" bestFit="1" customWidth="1"/>
    <col min="1791" max="1791" width="40.26953125" style="1" customWidth="1"/>
    <col min="1792" max="1792" width="0" style="1" hidden="1" customWidth="1"/>
    <col min="1793" max="1793" width="10.26953125" style="1" customWidth="1"/>
    <col min="1794" max="1794" width="0" style="1" hidden="1" customWidth="1"/>
    <col min="1795" max="1795" width="11.26953125" style="1" customWidth="1"/>
    <col min="1796" max="1796" width="0" style="1" hidden="1" customWidth="1"/>
    <col min="1797" max="1797" width="11.26953125" style="1" customWidth="1"/>
    <col min="1798" max="1798" width="0" style="1" hidden="1" customWidth="1"/>
    <col min="1799" max="1799" width="10.26953125" style="1" customWidth="1"/>
    <col min="1800" max="1800" width="0" style="1" hidden="1" customWidth="1"/>
    <col min="1801" max="1801" width="10.26953125" style="1" bestFit="1" customWidth="1"/>
    <col min="1802" max="1802" width="0" style="1" hidden="1" customWidth="1"/>
    <col min="1803" max="1803" width="11.26953125" style="1" customWidth="1"/>
    <col min="1804" max="1804" width="0" style="1" hidden="1" customWidth="1"/>
    <col min="1805" max="1805" width="11" style="1" customWidth="1"/>
    <col min="1806" max="1806" width="0" style="1" hidden="1" customWidth="1"/>
    <col min="1807" max="1807" width="9.26953125" style="1" customWidth="1"/>
    <col min="1808" max="1808" width="0" style="1" hidden="1" customWidth="1"/>
    <col min="1809" max="1809" width="10.26953125" style="1" customWidth="1"/>
    <col min="1810" max="1810" width="0" style="1" hidden="1" customWidth="1"/>
    <col min="1811" max="1811" width="10.26953125" style="1" customWidth="1"/>
    <col min="1812" max="1812" width="11.26953125" style="1" customWidth="1"/>
    <col min="1813" max="1824" width="0" style="1" hidden="1" customWidth="1"/>
    <col min="1825" max="2045" width="18" style="1"/>
    <col min="2046" max="2046" width="5.81640625" style="1" bestFit="1" customWidth="1"/>
    <col min="2047" max="2047" width="40.26953125" style="1" customWidth="1"/>
    <col min="2048" max="2048" width="0" style="1" hidden="1" customWidth="1"/>
    <col min="2049" max="2049" width="10.26953125" style="1" customWidth="1"/>
    <col min="2050" max="2050" width="0" style="1" hidden="1" customWidth="1"/>
    <col min="2051" max="2051" width="11.26953125" style="1" customWidth="1"/>
    <col min="2052" max="2052" width="0" style="1" hidden="1" customWidth="1"/>
    <col min="2053" max="2053" width="11.26953125" style="1" customWidth="1"/>
    <col min="2054" max="2054" width="0" style="1" hidden="1" customWidth="1"/>
    <col min="2055" max="2055" width="10.26953125" style="1" customWidth="1"/>
    <col min="2056" max="2056" width="0" style="1" hidden="1" customWidth="1"/>
    <col min="2057" max="2057" width="10.26953125" style="1" bestFit="1" customWidth="1"/>
    <col min="2058" max="2058" width="0" style="1" hidden="1" customWidth="1"/>
    <col min="2059" max="2059" width="11.26953125" style="1" customWidth="1"/>
    <col min="2060" max="2060" width="0" style="1" hidden="1" customWidth="1"/>
    <col min="2061" max="2061" width="11" style="1" customWidth="1"/>
    <col min="2062" max="2062" width="0" style="1" hidden="1" customWidth="1"/>
    <col min="2063" max="2063" width="9.26953125" style="1" customWidth="1"/>
    <col min="2064" max="2064" width="0" style="1" hidden="1" customWidth="1"/>
    <col min="2065" max="2065" width="10.26953125" style="1" customWidth="1"/>
    <col min="2066" max="2066" width="0" style="1" hidden="1" customWidth="1"/>
    <col min="2067" max="2067" width="10.26953125" style="1" customWidth="1"/>
    <col min="2068" max="2068" width="11.26953125" style="1" customWidth="1"/>
    <col min="2069" max="2080" width="0" style="1" hidden="1" customWidth="1"/>
    <col min="2081" max="2301" width="18" style="1"/>
    <col min="2302" max="2302" width="5.81640625" style="1" bestFit="1" customWidth="1"/>
    <col min="2303" max="2303" width="40.26953125" style="1" customWidth="1"/>
    <col min="2304" max="2304" width="0" style="1" hidden="1" customWidth="1"/>
    <col min="2305" max="2305" width="10.26953125" style="1" customWidth="1"/>
    <col min="2306" max="2306" width="0" style="1" hidden="1" customWidth="1"/>
    <col min="2307" max="2307" width="11.26953125" style="1" customWidth="1"/>
    <col min="2308" max="2308" width="0" style="1" hidden="1" customWidth="1"/>
    <col min="2309" max="2309" width="11.26953125" style="1" customWidth="1"/>
    <col min="2310" max="2310" width="0" style="1" hidden="1" customWidth="1"/>
    <col min="2311" max="2311" width="10.26953125" style="1" customWidth="1"/>
    <col min="2312" max="2312" width="0" style="1" hidden="1" customWidth="1"/>
    <col min="2313" max="2313" width="10.26953125" style="1" bestFit="1" customWidth="1"/>
    <col min="2314" max="2314" width="0" style="1" hidden="1" customWidth="1"/>
    <col min="2315" max="2315" width="11.26953125" style="1" customWidth="1"/>
    <col min="2316" max="2316" width="0" style="1" hidden="1" customWidth="1"/>
    <col min="2317" max="2317" width="11" style="1" customWidth="1"/>
    <col min="2318" max="2318" width="0" style="1" hidden="1" customWidth="1"/>
    <col min="2319" max="2319" width="9.26953125" style="1" customWidth="1"/>
    <col min="2320" max="2320" width="0" style="1" hidden="1" customWidth="1"/>
    <col min="2321" max="2321" width="10.26953125" style="1" customWidth="1"/>
    <col min="2322" max="2322" width="0" style="1" hidden="1" customWidth="1"/>
    <col min="2323" max="2323" width="10.26953125" style="1" customWidth="1"/>
    <col min="2324" max="2324" width="11.26953125" style="1" customWidth="1"/>
    <col min="2325" max="2336" width="0" style="1" hidden="1" customWidth="1"/>
    <col min="2337" max="2557" width="18" style="1"/>
    <col min="2558" max="2558" width="5.81640625" style="1" bestFit="1" customWidth="1"/>
    <col min="2559" max="2559" width="40.26953125" style="1" customWidth="1"/>
    <col min="2560" max="2560" width="0" style="1" hidden="1" customWidth="1"/>
    <col min="2561" max="2561" width="10.26953125" style="1" customWidth="1"/>
    <col min="2562" max="2562" width="0" style="1" hidden="1" customWidth="1"/>
    <col min="2563" max="2563" width="11.26953125" style="1" customWidth="1"/>
    <col min="2564" max="2564" width="0" style="1" hidden="1" customWidth="1"/>
    <col min="2565" max="2565" width="11.26953125" style="1" customWidth="1"/>
    <col min="2566" max="2566" width="0" style="1" hidden="1" customWidth="1"/>
    <col min="2567" max="2567" width="10.26953125" style="1" customWidth="1"/>
    <col min="2568" max="2568" width="0" style="1" hidden="1" customWidth="1"/>
    <col min="2569" max="2569" width="10.26953125" style="1" bestFit="1" customWidth="1"/>
    <col min="2570" max="2570" width="0" style="1" hidden="1" customWidth="1"/>
    <col min="2571" max="2571" width="11.26953125" style="1" customWidth="1"/>
    <col min="2572" max="2572" width="0" style="1" hidden="1" customWidth="1"/>
    <col min="2573" max="2573" width="11" style="1" customWidth="1"/>
    <col min="2574" max="2574" width="0" style="1" hidden="1" customWidth="1"/>
    <col min="2575" max="2575" width="9.26953125" style="1" customWidth="1"/>
    <col min="2576" max="2576" width="0" style="1" hidden="1" customWidth="1"/>
    <col min="2577" max="2577" width="10.26953125" style="1" customWidth="1"/>
    <col min="2578" max="2578" width="0" style="1" hidden="1" customWidth="1"/>
    <col min="2579" max="2579" width="10.26953125" style="1" customWidth="1"/>
    <col min="2580" max="2580" width="11.26953125" style="1" customWidth="1"/>
    <col min="2581" max="2592" width="0" style="1" hidden="1" customWidth="1"/>
    <col min="2593" max="2813" width="18" style="1"/>
    <col min="2814" max="2814" width="5.81640625" style="1" bestFit="1" customWidth="1"/>
    <col min="2815" max="2815" width="40.26953125" style="1" customWidth="1"/>
    <col min="2816" max="2816" width="0" style="1" hidden="1" customWidth="1"/>
    <col min="2817" max="2817" width="10.26953125" style="1" customWidth="1"/>
    <col min="2818" max="2818" width="0" style="1" hidden="1" customWidth="1"/>
    <col min="2819" max="2819" width="11.26953125" style="1" customWidth="1"/>
    <col min="2820" max="2820" width="0" style="1" hidden="1" customWidth="1"/>
    <col min="2821" max="2821" width="11.26953125" style="1" customWidth="1"/>
    <col min="2822" max="2822" width="0" style="1" hidden="1" customWidth="1"/>
    <col min="2823" max="2823" width="10.26953125" style="1" customWidth="1"/>
    <col min="2824" max="2824" width="0" style="1" hidden="1" customWidth="1"/>
    <col min="2825" max="2825" width="10.26953125" style="1" bestFit="1" customWidth="1"/>
    <col min="2826" max="2826" width="0" style="1" hidden="1" customWidth="1"/>
    <col min="2827" max="2827" width="11.26953125" style="1" customWidth="1"/>
    <col min="2828" max="2828" width="0" style="1" hidden="1" customWidth="1"/>
    <col min="2829" max="2829" width="11" style="1" customWidth="1"/>
    <col min="2830" max="2830" width="0" style="1" hidden="1" customWidth="1"/>
    <col min="2831" max="2831" width="9.26953125" style="1" customWidth="1"/>
    <col min="2832" max="2832" width="0" style="1" hidden="1" customWidth="1"/>
    <col min="2833" max="2833" width="10.26953125" style="1" customWidth="1"/>
    <col min="2834" max="2834" width="0" style="1" hidden="1" customWidth="1"/>
    <col min="2835" max="2835" width="10.26953125" style="1" customWidth="1"/>
    <col min="2836" max="2836" width="11.26953125" style="1" customWidth="1"/>
    <col min="2837" max="2848" width="0" style="1" hidden="1" customWidth="1"/>
    <col min="2849" max="3069" width="18" style="1"/>
    <col min="3070" max="3070" width="5.81640625" style="1" bestFit="1" customWidth="1"/>
    <col min="3071" max="3071" width="40.26953125" style="1" customWidth="1"/>
    <col min="3072" max="3072" width="0" style="1" hidden="1" customWidth="1"/>
    <col min="3073" max="3073" width="10.26953125" style="1" customWidth="1"/>
    <col min="3074" max="3074" width="0" style="1" hidden="1" customWidth="1"/>
    <col min="3075" max="3075" width="11.26953125" style="1" customWidth="1"/>
    <col min="3076" max="3076" width="0" style="1" hidden="1" customWidth="1"/>
    <col min="3077" max="3077" width="11.26953125" style="1" customWidth="1"/>
    <col min="3078" max="3078" width="0" style="1" hidden="1" customWidth="1"/>
    <col min="3079" max="3079" width="10.26953125" style="1" customWidth="1"/>
    <col min="3080" max="3080" width="0" style="1" hidden="1" customWidth="1"/>
    <col min="3081" max="3081" width="10.26953125" style="1" bestFit="1" customWidth="1"/>
    <col min="3082" max="3082" width="0" style="1" hidden="1" customWidth="1"/>
    <col min="3083" max="3083" width="11.26953125" style="1" customWidth="1"/>
    <col min="3084" max="3084" width="0" style="1" hidden="1" customWidth="1"/>
    <col min="3085" max="3085" width="11" style="1" customWidth="1"/>
    <col min="3086" max="3086" width="0" style="1" hidden="1" customWidth="1"/>
    <col min="3087" max="3087" width="9.26953125" style="1" customWidth="1"/>
    <col min="3088" max="3088" width="0" style="1" hidden="1" customWidth="1"/>
    <col min="3089" max="3089" width="10.26953125" style="1" customWidth="1"/>
    <col min="3090" max="3090" width="0" style="1" hidden="1" customWidth="1"/>
    <col min="3091" max="3091" width="10.26953125" style="1" customWidth="1"/>
    <col min="3092" max="3092" width="11.26953125" style="1" customWidth="1"/>
    <col min="3093" max="3104" width="0" style="1" hidden="1" customWidth="1"/>
    <col min="3105" max="3325" width="18" style="1"/>
    <col min="3326" max="3326" width="5.81640625" style="1" bestFit="1" customWidth="1"/>
    <col min="3327" max="3327" width="40.26953125" style="1" customWidth="1"/>
    <col min="3328" max="3328" width="0" style="1" hidden="1" customWidth="1"/>
    <col min="3329" max="3329" width="10.26953125" style="1" customWidth="1"/>
    <col min="3330" max="3330" width="0" style="1" hidden="1" customWidth="1"/>
    <col min="3331" max="3331" width="11.26953125" style="1" customWidth="1"/>
    <col min="3332" max="3332" width="0" style="1" hidden="1" customWidth="1"/>
    <col min="3333" max="3333" width="11.26953125" style="1" customWidth="1"/>
    <col min="3334" max="3334" width="0" style="1" hidden="1" customWidth="1"/>
    <col min="3335" max="3335" width="10.26953125" style="1" customWidth="1"/>
    <col min="3336" max="3336" width="0" style="1" hidden="1" customWidth="1"/>
    <col min="3337" max="3337" width="10.26953125" style="1" bestFit="1" customWidth="1"/>
    <col min="3338" max="3338" width="0" style="1" hidden="1" customWidth="1"/>
    <col min="3339" max="3339" width="11.26953125" style="1" customWidth="1"/>
    <col min="3340" max="3340" width="0" style="1" hidden="1" customWidth="1"/>
    <col min="3341" max="3341" width="11" style="1" customWidth="1"/>
    <col min="3342" max="3342" width="0" style="1" hidden="1" customWidth="1"/>
    <col min="3343" max="3343" width="9.26953125" style="1" customWidth="1"/>
    <col min="3344" max="3344" width="0" style="1" hidden="1" customWidth="1"/>
    <col min="3345" max="3345" width="10.26953125" style="1" customWidth="1"/>
    <col min="3346" max="3346" width="0" style="1" hidden="1" customWidth="1"/>
    <col min="3347" max="3347" width="10.26953125" style="1" customWidth="1"/>
    <col min="3348" max="3348" width="11.26953125" style="1" customWidth="1"/>
    <col min="3349" max="3360" width="0" style="1" hidden="1" customWidth="1"/>
    <col min="3361" max="3581" width="18" style="1"/>
    <col min="3582" max="3582" width="5.81640625" style="1" bestFit="1" customWidth="1"/>
    <col min="3583" max="3583" width="40.26953125" style="1" customWidth="1"/>
    <col min="3584" max="3584" width="0" style="1" hidden="1" customWidth="1"/>
    <col min="3585" max="3585" width="10.26953125" style="1" customWidth="1"/>
    <col min="3586" max="3586" width="0" style="1" hidden="1" customWidth="1"/>
    <col min="3587" max="3587" width="11.26953125" style="1" customWidth="1"/>
    <col min="3588" max="3588" width="0" style="1" hidden="1" customWidth="1"/>
    <col min="3589" max="3589" width="11.26953125" style="1" customWidth="1"/>
    <col min="3590" max="3590" width="0" style="1" hidden="1" customWidth="1"/>
    <col min="3591" max="3591" width="10.26953125" style="1" customWidth="1"/>
    <col min="3592" max="3592" width="0" style="1" hidden="1" customWidth="1"/>
    <col min="3593" max="3593" width="10.26953125" style="1" bestFit="1" customWidth="1"/>
    <col min="3594" max="3594" width="0" style="1" hidden="1" customWidth="1"/>
    <col min="3595" max="3595" width="11.26953125" style="1" customWidth="1"/>
    <col min="3596" max="3596" width="0" style="1" hidden="1" customWidth="1"/>
    <col min="3597" max="3597" width="11" style="1" customWidth="1"/>
    <col min="3598" max="3598" width="0" style="1" hidden="1" customWidth="1"/>
    <col min="3599" max="3599" width="9.26953125" style="1" customWidth="1"/>
    <col min="3600" max="3600" width="0" style="1" hidden="1" customWidth="1"/>
    <col min="3601" max="3601" width="10.26953125" style="1" customWidth="1"/>
    <col min="3602" max="3602" width="0" style="1" hidden="1" customWidth="1"/>
    <col min="3603" max="3603" width="10.26953125" style="1" customWidth="1"/>
    <col min="3604" max="3604" width="11.26953125" style="1" customWidth="1"/>
    <col min="3605" max="3616" width="0" style="1" hidden="1" customWidth="1"/>
    <col min="3617" max="3837" width="18" style="1"/>
    <col min="3838" max="3838" width="5.81640625" style="1" bestFit="1" customWidth="1"/>
    <col min="3839" max="3839" width="40.26953125" style="1" customWidth="1"/>
    <col min="3840" max="3840" width="0" style="1" hidden="1" customWidth="1"/>
    <col min="3841" max="3841" width="10.26953125" style="1" customWidth="1"/>
    <col min="3842" max="3842" width="0" style="1" hidden="1" customWidth="1"/>
    <col min="3843" max="3843" width="11.26953125" style="1" customWidth="1"/>
    <col min="3844" max="3844" width="0" style="1" hidden="1" customWidth="1"/>
    <col min="3845" max="3845" width="11.26953125" style="1" customWidth="1"/>
    <col min="3846" max="3846" width="0" style="1" hidden="1" customWidth="1"/>
    <col min="3847" max="3847" width="10.26953125" style="1" customWidth="1"/>
    <col min="3848" max="3848" width="0" style="1" hidden="1" customWidth="1"/>
    <col min="3849" max="3849" width="10.26953125" style="1" bestFit="1" customWidth="1"/>
    <col min="3850" max="3850" width="0" style="1" hidden="1" customWidth="1"/>
    <col min="3851" max="3851" width="11.26953125" style="1" customWidth="1"/>
    <col min="3852" max="3852" width="0" style="1" hidden="1" customWidth="1"/>
    <col min="3853" max="3853" width="11" style="1" customWidth="1"/>
    <col min="3854" max="3854" width="0" style="1" hidden="1" customWidth="1"/>
    <col min="3855" max="3855" width="9.26953125" style="1" customWidth="1"/>
    <col min="3856" max="3856" width="0" style="1" hidden="1" customWidth="1"/>
    <col min="3857" max="3857" width="10.26953125" style="1" customWidth="1"/>
    <col min="3858" max="3858" width="0" style="1" hidden="1" customWidth="1"/>
    <col min="3859" max="3859" width="10.26953125" style="1" customWidth="1"/>
    <col min="3860" max="3860" width="11.26953125" style="1" customWidth="1"/>
    <col min="3861" max="3872" width="0" style="1" hidden="1" customWidth="1"/>
    <col min="3873" max="4093" width="18" style="1"/>
    <col min="4094" max="4094" width="5.81640625" style="1" bestFit="1" customWidth="1"/>
    <col min="4095" max="4095" width="40.26953125" style="1" customWidth="1"/>
    <col min="4096" max="4096" width="0" style="1" hidden="1" customWidth="1"/>
    <col min="4097" max="4097" width="10.26953125" style="1" customWidth="1"/>
    <col min="4098" max="4098" width="0" style="1" hidden="1" customWidth="1"/>
    <col min="4099" max="4099" width="11.26953125" style="1" customWidth="1"/>
    <col min="4100" max="4100" width="0" style="1" hidden="1" customWidth="1"/>
    <col min="4101" max="4101" width="11.26953125" style="1" customWidth="1"/>
    <col min="4102" max="4102" width="0" style="1" hidden="1" customWidth="1"/>
    <col min="4103" max="4103" width="10.26953125" style="1" customWidth="1"/>
    <col min="4104" max="4104" width="0" style="1" hidden="1" customWidth="1"/>
    <col min="4105" max="4105" width="10.26953125" style="1" bestFit="1" customWidth="1"/>
    <col min="4106" max="4106" width="0" style="1" hidden="1" customWidth="1"/>
    <col min="4107" max="4107" width="11.26953125" style="1" customWidth="1"/>
    <col min="4108" max="4108" width="0" style="1" hidden="1" customWidth="1"/>
    <col min="4109" max="4109" width="11" style="1" customWidth="1"/>
    <col min="4110" max="4110" width="0" style="1" hidden="1" customWidth="1"/>
    <col min="4111" max="4111" width="9.26953125" style="1" customWidth="1"/>
    <col min="4112" max="4112" width="0" style="1" hidden="1" customWidth="1"/>
    <col min="4113" max="4113" width="10.26953125" style="1" customWidth="1"/>
    <col min="4114" max="4114" width="0" style="1" hidden="1" customWidth="1"/>
    <col min="4115" max="4115" width="10.26953125" style="1" customWidth="1"/>
    <col min="4116" max="4116" width="11.26953125" style="1" customWidth="1"/>
    <col min="4117" max="4128" width="0" style="1" hidden="1" customWidth="1"/>
    <col min="4129" max="4349" width="18" style="1"/>
    <col min="4350" max="4350" width="5.81640625" style="1" bestFit="1" customWidth="1"/>
    <col min="4351" max="4351" width="40.26953125" style="1" customWidth="1"/>
    <col min="4352" max="4352" width="0" style="1" hidden="1" customWidth="1"/>
    <col min="4353" max="4353" width="10.26953125" style="1" customWidth="1"/>
    <col min="4354" max="4354" width="0" style="1" hidden="1" customWidth="1"/>
    <col min="4355" max="4355" width="11.26953125" style="1" customWidth="1"/>
    <col min="4356" max="4356" width="0" style="1" hidden="1" customWidth="1"/>
    <col min="4357" max="4357" width="11.26953125" style="1" customWidth="1"/>
    <col min="4358" max="4358" width="0" style="1" hidden="1" customWidth="1"/>
    <col min="4359" max="4359" width="10.26953125" style="1" customWidth="1"/>
    <col min="4360" max="4360" width="0" style="1" hidden="1" customWidth="1"/>
    <col min="4361" max="4361" width="10.26953125" style="1" bestFit="1" customWidth="1"/>
    <col min="4362" max="4362" width="0" style="1" hidden="1" customWidth="1"/>
    <col min="4363" max="4363" width="11.26953125" style="1" customWidth="1"/>
    <col min="4364" max="4364" width="0" style="1" hidden="1" customWidth="1"/>
    <col min="4365" max="4365" width="11" style="1" customWidth="1"/>
    <col min="4366" max="4366" width="0" style="1" hidden="1" customWidth="1"/>
    <col min="4367" max="4367" width="9.26953125" style="1" customWidth="1"/>
    <col min="4368" max="4368" width="0" style="1" hidden="1" customWidth="1"/>
    <col min="4369" max="4369" width="10.26953125" style="1" customWidth="1"/>
    <col min="4370" max="4370" width="0" style="1" hidden="1" customWidth="1"/>
    <col min="4371" max="4371" width="10.26953125" style="1" customWidth="1"/>
    <col min="4372" max="4372" width="11.26953125" style="1" customWidth="1"/>
    <col min="4373" max="4384" width="0" style="1" hidden="1" customWidth="1"/>
    <col min="4385" max="4605" width="18" style="1"/>
    <col min="4606" max="4606" width="5.81640625" style="1" bestFit="1" customWidth="1"/>
    <col min="4607" max="4607" width="40.26953125" style="1" customWidth="1"/>
    <col min="4608" max="4608" width="0" style="1" hidden="1" customWidth="1"/>
    <col min="4609" max="4609" width="10.26953125" style="1" customWidth="1"/>
    <col min="4610" max="4610" width="0" style="1" hidden="1" customWidth="1"/>
    <col min="4611" max="4611" width="11.26953125" style="1" customWidth="1"/>
    <col min="4612" max="4612" width="0" style="1" hidden="1" customWidth="1"/>
    <col min="4613" max="4613" width="11.26953125" style="1" customWidth="1"/>
    <col min="4614" max="4614" width="0" style="1" hidden="1" customWidth="1"/>
    <col min="4615" max="4615" width="10.26953125" style="1" customWidth="1"/>
    <col min="4616" max="4616" width="0" style="1" hidden="1" customWidth="1"/>
    <col min="4617" max="4617" width="10.26953125" style="1" bestFit="1" customWidth="1"/>
    <col min="4618" max="4618" width="0" style="1" hidden="1" customWidth="1"/>
    <col min="4619" max="4619" width="11.26953125" style="1" customWidth="1"/>
    <col min="4620" max="4620" width="0" style="1" hidden="1" customWidth="1"/>
    <col min="4621" max="4621" width="11" style="1" customWidth="1"/>
    <col min="4622" max="4622" width="0" style="1" hidden="1" customWidth="1"/>
    <col min="4623" max="4623" width="9.26953125" style="1" customWidth="1"/>
    <col min="4624" max="4624" width="0" style="1" hidden="1" customWidth="1"/>
    <col min="4625" max="4625" width="10.26953125" style="1" customWidth="1"/>
    <col min="4626" max="4626" width="0" style="1" hidden="1" customWidth="1"/>
    <col min="4627" max="4627" width="10.26953125" style="1" customWidth="1"/>
    <col min="4628" max="4628" width="11.26953125" style="1" customWidth="1"/>
    <col min="4629" max="4640" width="0" style="1" hidden="1" customWidth="1"/>
    <col min="4641" max="4861" width="18" style="1"/>
    <col min="4862" max="4862" width="5.81640625" style="1" bestFit="1" customWidth="1"/>
    <col min="4863" max="4863" width="40.26953125" style="1" customWidth="1"/>
    <col min="4864" max="4864" width="0" style="1" hidden="1" customWidth="1"/>
    <col min="4865" max="4865" width="10.26953125" style="1" customWidth="1"/>
    <col min="4866" max="4866" width="0" style="1" hidden="1" customWidth="1"/>
    <col min="4867" max="4867" width="11.26953125" style="1" customWidth="1"/>
    <col min="4868" max="4868" width="0" style="1" hidden="1" customWidth="1"/>
    <col min="4869" max="4869" width="11.26953125" style="1" customWidth="1"/>
    <col min="4870" max="4870" width="0" style="1" hidden="1" customWidth="1"/>
    <col min="4871" max="4871" width="10.26953125" style="1" customWidth="1"/>
    <col min="4872" max="4872" width="0" style="1" hidden="1" customWidth="1"/>
    <col min="4873" max="4873" width="10.26953125" style="1" bestFit="1" customWidth="1"/>
    <col min="4874" max="4874" width="0" style="1" hidden="1" customWidth="1"/>
    <col min="4875" max="4875" width="11.26953125" style="1" customWidth="1"/>
    <col min="4876" max="4876" width="0" style="1" hidden="1" customWidth="1"/>
    <col min="4877" max="4877" width="11" style="1" customWidth="1"/>
    <col min="4878" max="4878" width="0" style="1" hidden="1" customWidth="1"/>
    <col min="4879" max="4879" width="9.26953125" style="1" customWidth="1"/>
    <col min="4880" max="4880" width="0" style="1" hidden="1" customWidth="1"/>
    <col min="4881" max="4881" width="10.26953125" style="1" customWidth="1"/>
    <col min="4882" max="4882" width="0" style="1" hidden="1" customWidth="1"/>
    <col min="4883" max="4883" width="10.26953125" style="1" customWidth="1"/>
    <col min="4884" max="4884" width="11.26953125" style="1" customWidth="1"/>
    <col min="4885" max="4896" width="0" style="1" hidden="1" customWidth="1"/>
    <col min="4897" max="5117" width="18" style="1"/>
    <col min="5118" max="5118" width="5.81640625" style="1" bestFit="1" customWidth="1"/>
    <col min="5119" max="5119" width="40.26953125" style="1" customWidth="1"/>
    <col min="5120" max="5120" width="0" style="1" hidden="1" customWidth="1"/>
    <col min="5121" max="5121" width="10.26953125" style="1" customWidth="1"/>
    <col min="5122" max="5122" width="0" style="1" hidden="1" customWidth="1"/>
    <col min="5123" max="5123" width="11.26953125" style="1" customWidth="1"/>
    <col min="5124" max="5124" width="0" style="1" hidden="1" customWidth="1"/>
    <col min="5125" max="5125" width="11.26953125" style="1" customWidth="1"/>
    <col min="5126" max="5126" width="0" style="1" hidden="1" customWidth="1"/>
    <col min="5127" max="5127" width="10.26953125" style="1" customWidth="1"/>
    <col min="5128" max="5128" width="0" style="1" hidden="1" customWidth="1"/>
    <col min="5129" max="5129" width="10.26953125" style="1" bestFit="1" customWidth="1"/>
    <col min="5130" max="5130" width="0" style="1" hidden="1" customWidth="1"/>
    <col min="5131" max="5131" width="11.26953125" style="1" customWidth="1"/>
    <col min="5132" max="5132" width="0" style="1" hidden="1" customWidth="1"/>
    <col min="5133" max="5133" width="11" style="1" customWidth="1"/>
    <col min="5134" max="5134" width="0" style="1" hidden="1" customWidth="1"/>
    <col min="5135" max="5135" width="9.26953125" style="1" customWidth="1"/>
    <col min="5136" max="5136" width="0" style="1" hidden="1" customWidth="1"/>
    <col min="5137" max="5137" width="10.26953125" style="1" customWidth="1"/>
    <col min="5138" max="5138" width="0" style="1" hidden="1" customWidth="1"/>
    <col min="5139" max="5139" width="10.26953125" style="1" customWidth="1"/>
    <col min="5140" max="5140" width="11.26953125" style="1" customWidth="1"/>
    <col min="5141" max="5152" width="0" style="1" hidden="1" customWidth="1"/>
    <col min="5153" max="5373" width="18" style="1"/>
    <col min="5374" max="5374" width="5.81640625" style="1" bestFit="1" customWidth="1"/>
    <col min="5375" max="5375" width="40.26953125" style="1" customWidth="1"/>
    <col min="5376" max="5376" width="0" style="1" hidden="1" customWidth="1"/>
    <col min="5377" max="5377" width="10.26953125" style="1" customWidth="1"/>
    <col min="5378" max="5378" width="0" style="1" hidden="1" customWidth="1"/>
    <col min="5379" max="5379" width="11.26953125" style="1" customWidth="1"/>
    <col min="5380" max="5380" width="0" style="1" hidden="1" customWidth="1"/>
    <col min="5381" max="5381" width="11.26953125" style="1" customWidth="1"/>
    <col min="5382" max="5382" width="0" style="1" hidden="1" customWidth="1"/>
    <col min="5383" max="5383" width="10.26953125" style="1" customWidth="1"/>
    <col min="5384" max="5384" width="0" style="1" hidden="1" customWidth="1"/>
    <col min="5385" max="5385" width="10.26953125" style="1" bestFit="1" customWidth="1"/>
    <col min="5386" max="5386" width="0" style="1" hidden="1" customWidth="1"/>
    <col min="5387" max="5387" width="11.26953125" style="1" customWidth="1"/>
    <col min="5388" max="5388" width="0" style="1" hidden="1" customWidth="1"/>
    <col min="5389" max="5389" width="11" style="1" customWidth="1"/>
    <col min="5390" max="5390" width="0" style="1" hidden="1" customWidth="1"/>
    <col min="5391" max="5391" width="9.26953125" style="1" customWidth="1"/>
    <col min="5392" max="5392" width="0" style="1" hidden="1" customWidth="1"/>
    <col min="5393" max="5393" width="10.26953125" style="1" customWidth="1"/>
    <col min="5394" max="5394" width="0" style="1" hidden="1" customWidth="1"/>
    <col min="5395" max="5395" width="10.26953125" style="1" customWidth="1"/>
    <col min="5396" max="5396" width="11.26953125" style="1" customWidth="1"/>
    <col min="5397" max="5408" width="0" style="1" hidden="1" customWidth="1"/>
    <col min="5409" max="5629" width="18" style="1"/>
    <col min="5630" max="5630" width="5.81640625" style="1" bestFit="1" customWidth="1"/>
    <col min="5631" max="5631" width="40.26953125" style="1" customWidth="1"/>
    <col min="5632" max="5632" width="0" style="1" hidden="1" customWidth="1"/>
    <col min="5633" max="5633" width="10.26953125" style="1" customWidth="1"/>
    <col min="5634" max="5634" width="0" style="1" hidden="1" customWidth="1"/>
    <col min="5635" max="5635" width="11.26953125" style="1" customWidth="1"/>
    <col min="5636" max="5636" width="0" style="1" hidden="1" customWidth="1"/>
    <col min="5637" max="5637" width="11.26953125" style="1" customWidth="1"/>
    <col min="5638" max="5638" width="0" style="1" hidden="1" customWidth="1"/>
    <col min="5639" max="5639" width="10.26953125" style="1" customWidth="1"/>
    <col min="5640" max="5640" width="0" style="1" hidden="1" customWidth="1"/>
    <col min="5641" max="5641" width="10.26953125" style="1" bestFit="1" customWidth="1"/>
    <col min="5642" max="5642" width="0" style="1" hidden="1" customWidth="1"/>
    <col min="5643" max="5643" width="11.26953125" style="1" customWidth="1"/>
    <col min="5644" max="5644" width="0" style="1" hidden="1" customWidth="1"/>
    <col min="5645" max="5645" width="11" style="1" customWidth="1"/>
    <col min="5646" max="5646" width="0" style="1" hidden="1" customWidth="1"/>
    <col min="5647" max="5647" width="9.26953125" style="1" customWidth="1"/>
    <col min="5648" max="5648" width="0" style="1" hidden="1" customWidth="1"/>
    <col min="5649" max="5649" width="10.26953125" style="1" customWidth="1"/>
    <col min="5650" max="5650" width="0" style="1" hidden="1" customWidth="1"/>
    <col min="5651" max="5651" width="10.26953125" style="1" customWidth="1"/>
    <col min="5652" max="5652" width="11.26953125" style="1" customWidth="1"/>
    <col min="5653" max="5664" width="0" style="1" hidden="1" customWidth="1"/>
    <col min="5665" max="5885" width="18" style="1"/>
    <col min="5886" max="5886" width="5.81640625" style="1" bestFit="1" customWidth="1"/>
    <col min="5887" max="5887" width="40.26953125" style="1" customWidth="1"/>
    <col min="5888" max="5888" width="0" style="1" hidden="1" customWidth="1"/>
    <col min="5889" max="5889" width="10.26953125" style="1" customWidth="1"/>
    <col min="5890" max="5890" width="0" style="1" hidden="1" customWidth="1"/>
    <col min="5891" max="5891" width="11.26953125" style="1" customWidth="1"/>
    <col min="5892" max="5892" width="0" style="1" hidden="1" customWidth="1"/>
    <col min="5893" max="5893" width="11.26953125" style="1" customWidth="1"/>
    <col min="5894" max="5894" width="0" style="1" hidden="1" customWidth="1"/>
    <col min="5895" max="5895" width="10.26953125" style="1" customWidth="1"/>
    <col min="5896" max="5896" width="0" style="1" hidden="1" customWidth="1"/>
    <col min="5897" max="5897" width="10.26953125" style="1" bestFit="1" customWidth="1"/>
    <col min="5898" max="5898" width="0" style="1" hidden="1" customWidth="1"/>
    <col min="5899" max="5899" width="11.26953125" style="1" customWidth="1"/>
    <col min="5900" max="5900" width="0" style="1" hidden="1" customWidth="1"/>
    <col min="5901" max="5901" width="11" style="1" customWidth="1"/>
    <col min="5902" max="5902" width="0" style="1" hidden="1" customWidth="1"/>
    <col min="5903" max="5903" width="9.26953125" style="1" customWidth="1"/>
    <col min="5904" max="5904" width="0" style="1" hidden="1" customWidth="1"/>
    <col min="5905" max="5905" width="10.26953125" style="1" customWidth="1"/>
    <col min="5906" max="5906" width="0" style="1" hidden="1" customWidth="1"/>
    <col min="5907" max="5907" width="10.26953125" style="1" customWidth="1"/>
    <col min="5908" max="5908" width="11.26953125" style="1" customWidth="1"/>
    <col min="5909" max="5920" width="0" style="1" hidden="1" customWidth="1"/>
    <col min="5921" max="6141" width="18" style="1"/>
    <col min="6142" max="6142" width="5.81640625" style="1" bestFit="1" customWidth="1"/>
    <col min="6143" max="6143" width="40.26953125" style="1" customWidth="1"/>
    <col min="6144" max="6144" width="0" style="1" hidden="1" customWidth="1"/>
    <col min="6145" max="6145" width="10.26953125" style="1" customWidth="1"/>
    <col min="6146" max="6146" width="0" style="1" hidden="1" customWidth="1"/>
    <col min="6147" max="6147" width="11.26953125" style="1" customWidth="1"/>
    <col min="6148" max="6148" width="0" style="1" hidden="1" customWidth="1"/>
    <col min="6149" max="6149" width="11.26953125" style="1" customWidth="1"/>
    <col min="6150" max="6150" width="0" style="1" hidden="1" customWidth="1"/>
    <col min="6151" max="6151" width="10.26953125" style="1" customWidth="1"/>
    <col min="6152" max="6152" width="0" style="1" hidden="1" customWidth="1"/>
    <col min="6153" max="6153" width="10.26953125" style="1" bestFit="1" customWidth="1"/>
    <col min="6154" max="6154" width="0" style="1" hidden="1" customWidth="1"/>
    <col min="6155" max="6155" width="11.26953125" style="1" customWidth="1"/>
    <col min="6156" max="6156" width="0" style="1" hidden="1" customWidth="1"/>
    <col min="6157" max="6157" width="11" style="1" customWidth="1"/>
    <col min="6158" max="6158" width="0" style="1" hidden="1" customWidth="1"/>
    <col min="6159" max="6159" width="9.26953125" style="1" customWidth="1"/>
    <col min="6160" max="6160" width="0" style="1" hidden="1" customWidth="1"/>
    <col min="6161" max="6161" width="10.26953125" style="1" customWidth="1"/>
    <col min="6162" max="6162" width="0" style="1" hidden="1" customWidth="1"/>
    <col min="6163" max="6163" width="10.26953125" style="1" customWidth="1"/>
    <col min="6164" max="6164" width="11.26953125" style="1" customWidth="1"/>
    <col min="6165" max="6176" width="0" style="1" hidden="1" customWidth="1"/>
    <col min="6177" max="6397" width="18" style="1"/>
    <col min="6398" max="6398" width="5.81640625" style="1" bestFit="1" customWidth="1"/>
    <col min="6399" max="6399" width="40.26953125" style="1" customWidth="1"/>
    <col min="6400" max="6400" width="0" style="1" hidden="1" customWidth="1"/>
    <col min="6401" max="6401" width="10.26953125" style="1" customWidth="1"/>
    <col min="6402" max="6402" width="0" style="1" hidden="1" customWidth="1"/>
    <col min="6403" max="6403" width="11.26953125" style="1" customWidth="1"/>
    <col min="6404" max="6404" width="0" style="1" hidden="1" customWidth="1"/>
    <col min="6405" max="6405" width="11.26953125" style="1" customWidth="1"/>
    <col min="6406" max="6406" width="0" style="1" hidden="1" customWidth="1"/>
    <col min="6407" max="6407" width="10.26953125" style="1" customWidth="1"/>
    <col min="6408" max="6408" width="0" style="1" hidden="1" customWidth="1"/>
    <col min="6409" max="6409" width="10.26953125" style="1" bestFit="1" customWidth="1"/>
    <col min="6410" max="6410" width="0" style="1" hidden="1" customWidth="1"/>
    <col min="6411" max="6411" width="11.26953125" style="1" customWidth="1"/>
    <col min="6412" max="6412" width="0" style="1" hidden="1" customWidth="1"/>
    <col min="6413" max="6413" width="11" style="1" customWidth="1"/>
    <col min="6414" max="6414" width="0" style="1" hidden="1" customWidth="1"/>
    <col min="6415" max="6415" width="9.26953125" style="1" customWidth="1"/>
    <col min="6416" max="6416" width="0" style="1" hidden="1" customWidth="1"/>
    <col min="6417" max="6417" width="10.26953125" style="1" customWidth="1"/>
    <col min="6418" max="6418" width="0" style="1" hidden="1" customWidth="1"/>
    <col min="6419" max="6419" width="10.26953125" style="1" customWidth="1"/>
    <col min="6420" max="6420" width="11.26953125" style="1" customWidth="1"/>
    <col min="6421" max="6432" width="0" style="1" hidden="1" customWidth="1"/>
    <col min="6433" max="6653" width="18" style="1"/>
    <col min="6654" max="6654" width="5.81640625" style="1" bestFit="1" customWidth="1"/>
    <col min="6655" max="6655" width="40.26953125" style="1" customWidth="1"/>
    <col min="6656" max="6656" width="0" style="1" hidden="1" customWidth="1"/>
    <col min="6657" max="6657" width="10.26953125" style="1" customWidth="1"/>
    <col min="6658" max="6658" width="0" style="1" hidden="1" customWidth="1"/>
    <col min="6659" max="6659" width="11.26953125" style="1" customWidth="1"/>
    <col min="6660" max="6660" width="0" style="1" hidden="1" customWidth="1"/>
    <col min="6661" max="6661" width="11.26953125" style="1" customWidth="1"/>
    <col min="6662" max="6662" width="0" style="1" hidden="1" customWidth="1"/>
    <col min="6663" max="6663" width="10.26953125" style="1" customWidth="1"/>
    <col min="6664" max="6664" width="0" style="1" hidden="1" customWidth="1"/>
    <col min="6665" max="6665" width="10.26953125" style="1" bestFit="1" customWidth="1"/>
    <col min="6666" max="6666" width="0" style="1" hidden="1" customWidth="1"/>
    <col min="6667" max="6667" width="11.26953125" style="1" customWidth="1"/>
    <col min="6668" max="6668" width="0" style="1" hidden="1" customWidth="1"/>
    <col min="6669" max="6669" width="11" style="1" customWidth="1"/>
    <col min="6670" max="6670" width="0" style="1" hidden="1" customWidth="1"/>
    <col min="6671" max="6671" width="9.26953125" style="1" customWidth="1"/>
    <col min="6672" max="6672" width="0" style="1" hidden="1" customWidth="1"/>
    <col min="6673" max="6673" width="10.26953125" style="1" customWidth="1"/>
    <col min="6674" max="6674" width="0" style="1" hidden="1" customWidth="1"/>
    <col min="6675" max="6675" width="10.26953125" style="1" customWidth="1"/>
    <col min="6676" max="6676" width="11.26953125" style="1" customWidth="1"/>
    <col min="6677" max="6688" width="0" style="1" hidden="1" customWidth="1"/>
    <col min="6689" max="6909" width="18" style="1"/>
    <col min="6910" max="6910" width="5.81640625" style="1" bestFit="1" customWidth="1"/>
    <col min="6911" max="6911" width="40.26953125" style="1" customWidth="1"/>
    <col min="6912" max="6912" width="0" style="1" hidden="1" customWidth="1"/>
    <col min="6913" max="6913" width="10.26953125" style="1" customWidth="1"/>
    <col min="6914" max="6914" width="0" style="1" hidden="1" customWidth="1"/>
    <col min="6915" max="6915" width="11.26953125" style="1" customWidth="1"/>
    <col min="6916" max="6916" width="0" style="1" hidden="1" customWidth="1"/>
    <col min="6917" max="6917" width="11.26953125" style="1" customWidth="1"/>
    <col min="6918" max="6918" width="0" style="1" hidden="1" customWidth="1"/>
    <col min="6919" max="6919" width="10.26953125" style="1" customWidth="1"/>
    <col min="6920" max="6920" width="0" style="1" hidden="1" customWidth="1"/>
    <col min="6921" max="6921" width="10.26953125" style="1" bestFit="1" customWidth="1"/>
    <col min="6922" max="6922" width="0" style="1" hidden="1" customWidth="1"/>
    <col min="6923" max="6923" width="11.26953125" style="1" customWidth="1"/>
    <col min="6924" max="6924" width="0" style="1" hidden="1" customWidth="1"/>
    <col min="6925" max="6925" width="11" style="1" customWidth="1"/>
    <col min="6926" max="6926" width="0" style="1" hidden="1" customWidth="1"/>
    <col min="6927" max="6927" width="9.26953125" style="1" customWidth="1"/>
    <col min="6928" max="6928" width="0" style="1" hidden="1" customWidth="1"/>
    <col min="6929" max="6929" width="10.26953125" style="1" customWidth="1"/>
    <col min="6930" max="6930" width="0" style="1" hidden="1" customWidth="1"/>
    <col min="6931" max="6931" width="10.26953125" style="1" customWidth="1"/>
    <col min="6932" max="6932" width="11.26953125" style="1" customWidth="1"/>
    <col min="6933" max="6944" width="0" style="1" hidden="1" customWidth="1"/>
    <col min="6945" max="7165" width="18" style="1"/>
    <col min="7166" max="7166" width="5.81640625" style="1" bestFit="1" customWidth="1"/>
    <col min="7167" max="7167" width="40.26953125" style="1" customWidth="1"/>
    <col min="7168" max="7168" width="0" style="1" hidden="1" customWidth="1"/>
    <col min="7169" max="7169" width="10.26953125" style="1" customWidth="1"/>
    <col min="7170" max="7170" width="0" style="1" hidden="1" customWidth="1"/>
    <col min="7171" max="7171" width="11.26953125" style="1" customWidth="1"/>
    <col min="7172" max="7172" width="0" style="1" hidden="1" customWidth="1"/>
    <col min="7173" max="7173" width="11.26953125" style="1" customWidth="1"/>
    <col min="7174" max="7174" width="0" style="1" hidden="1" customWidth="1"/>
    <col min="7175" max="7175" width="10.26953125" style="1" customWidth="1"/>
    <col min="7176" max="7176" width="0" style="1" hidden="1" customWidth="1"/>
    <col min="7177" max="7177" width="10.26953125" style="1" bestFit="1" customWidth="1"/>
    <col min="7178" max="7178" width="0" style="1" hidden="1" customWidth="1"/>
    <col min="7179" max="7179" width="11.26953125" style="1" customWidth="1"/>
    <col min="7180" max="7180" width="0" style="1" hidden="1" customWidth="1"/>
    <col min="7181" max="7181" width="11" style="1" customWidth="1"/>
    <col min="7182" max="7182" width="0" style="1" hidden="1" customWidth="1"/>
    <col min="7183" max="7183" width="9.26953125" style="1" customWidth="1"/>
    <col min="7184" max="7184" width="0" style="1" hidden="1" customWidth="1"/>
    <col min="7185" max="7185" width="10.26953125" style="1" customWidth="1"/>
    <col min="7186" max="7186" width="0" style="1" hidden="1" customWidth="1"/>
    <col min="7187" max="7187" width="10.26953125" style="1" customWidth="1"/>
    <col min="7188" max="7188" width="11.26953125" style="1" customWidth="1"/>
    <col min="7189" max="7200" width="0" style="1" hidden="1" customWidth="1"/>
    <col min="7201" max="7421" width="18" style="1"/>
    <col min="7422" max="7422" width="5.81640625" style="1" bestFit="1" customWidth="1"/>
    <col min="7423" max="7423" width="40.26953125" style="1" customWidth="1"/>
    <col min="7424" max="7424" width="0" style="1" hidden="1" customWidth="1"/>
    <col min="7425" max="7425" width="10.26953125" style="1" customWidth="1"/>
    <col min="7426" max="7426" width="0" style="1" hidden="1" customWidth="1"/>
    <col min="7427" max="7427" width="11.26953125" style="1" customWidth="1"/>
    <col min="7428" max="7428" width="0" style="1" hidden="1" customWidth="1"/>
    <col min="7429" max="7429" width="11.26953125" style="1" customWidth="1"/>
    <col min="7430" max="7430" width="0" style="1" hidden="1" customWidth="1"/>
    <col min="7431" max="7431" width="10.26953125" style="1" customWidth="1"/>
    <col min="7432" max="7432" width="0" style="1" hidden="1" customWidth="1"/>
    <col min="7433" max="7433" width="10.26953125" style="1" bestFit="1" customWidth="1"/>
    <col min="7434" max="7434" width="0" style="1" hidden="1" customWidth="1"/>
    <col min="7435" max="7435" width="11.26953125" style="1" customWidth="1"/>
    <col min="7436" max="7436" width="0" style="1" hidden="1" customWidth="1"/>
    <col min="7437" max="7437" width="11" style="1" customWidth="1"/>
    <col min="7438" max="7438" width="0" style="1" hidden="1" customWidth="1"/>
    <col min="7439" max="7439" width="9.26953125" style="1" customWidth="1"/>
    <col min="7440" max="7440" width="0" style="1" hidden="1" customWidth="1"/>
    <col min="7441" max="7441" width="10.26953125" style="1" customWidth="1"/>
    <col min="7442" max="7442" width="0" style="1" hidden="1" customWidth="1"/>
    <col min="7443" max="7443" width="10.26953125" style="1" customWidth="1"/>
    <col min="7444" max="7444" width="11.26953125" style="1" customWidth="1"/>
    <col min="7445" max="7456" width="0" style="1" hidden="1" customWidth="1"/>
    <col min="7457" max="7677" width="18" style="1"/>
    <col min="7678" max="7678" width="5.81640625" style="1" bestFit="1" customWidth="1"/>
    <col min="7679" max="7679" width="40.26953125" style="1" customWidth="1"/>
    <col min="7680" max="7680" width="0" style="1" hidden="1" customWidth="1"/>
    <col min="7681" max="7681" width="10.26953125" style="1" customWidth="1"/>
    <col min="7682" max="7682" width="0" style="1" hidden="1" customWidth="1"/>
    <col min="7683" max="7683" width="11.26953125" style="1" customWidth="1"/>
    <col min="7684" max="7684" width="0" style="1" hidden="1" customWidth="1"/>
    <col min="7685" max="7685" width="11.26953125" style="1" customWidth="1"/>
    <col min="7686" max="7686" width="0" style="1" hidden="1" customWidth="1"/>
    <col min="7687" max="7687" width="10.26953125" style="1" customWidth="1"/>
    <col min="7688" max="7688" width="0" style="1" hidden="1" customWidth="1"/>
    <col min="7689" max="7689" width="10.26953125" style="1" bestFit="1" customWidth="1"/>
    <col min="7690" max="7690" width="0" style="1" hidden="1" customWidth="1"/>
    <col min="7691" max="7691" width="11.26953125" style="1" customWidth="1"/>
    <col min="7692" max="7692" width="0" style="1" hidden="1" customWidth="1"/>
    <col min="7693" max="7693" width="11" style="1" customWidth="1"/>
    <col min="7694" max="7694" width="0" style="1" hidden="1" customWidth="1"/>
    <col min="7695" max="7695" width="9.26953125" style="1" customWidth="1"/>
    <col min="7696" max="7696" width="0" style="1" hidden="1" customWidth="1"/>
    <col min="7697" max="7697" width="10.26953125" style="1" customWidth="1"/>
    <col min="7698" max="7698" width="0" style="1" hidden="1" customWidth="1"/>
    <col min="7699" max="7699" width="10.26953125" style="1" customWidth="1"/>
    <col min="7700" max="7700" width="11.26953125" style="1" customWidth="1"/>
    <col min="7701" max="7712" width="0" style="1" hidden="1" customWidth="1"/>
    <col min="7713" max="7933" width="18" style="1"/>
    <col min="7934" max="7934" width="5.81640625" style="1" bestFit="1" customWidth="1"/>
    <col min="7935" max="7935" width="40.26953125" style="1" customWidth="1"/>
    <col min="7936" max="7936" width="0" style="1" hidden="1" customWidth="1"/>
    <col min="7937" max="7937" width="10.26953125" style="1" customWidth="1"/>
    <col min="7938" max="7938" width="0" style="1" hidden="1" customWidth="1"/>
    <col min="7939" max="7939" width="11.26953125" style="1" customWidth="1"/>
    <col min="7940" max="7940" width="0" style="1" hidden="1" customWidth="1"/>
    <col min="7941" max="7941" width="11.26953125" style="1" customWidth="1"/>
    <col min="7942" max="7942" width="0" style="1" hidden="1" customWidth="1"/>
    <col min="7943" max="7943" width="10.26953125" style="1" customWidth="1"/>
    <col min="7944" max="7944" width="0" style="1" hidden="1" customWidth="1"/>
    <col min="7945" max="7945" width="10.26953125" style="1" bestFit="1" customWidth="1"/>
    <col min="7946" max="7946" width="0" style="1" hidden="1" customWidth="1"/>
    <col min="7947" max="7947" width="11.26953125" style="1" customWidth="1"/>
    <col min="7948" max="7948" width="0" style="1" hidden="1" customWidth="1"/>
    <col min="7949" max="7949" width="11" style="1" customWidth="1"/>
    <col min="7950" max="7950" width="0" style="1" hidden="1" customWidth="1"/>
    <col min="7951" max="7951" width="9.26953125" style="1" customWidth="1"/>
    <col min="7952" max="7952" width="0" style="1" hidden="1" customWidth="1"/>
    <col min="7953" max="7953" width="10.26953125" style="1" customWidth="1"/>
    <col min="7954" max="7954" width="0" style="1" hidden="1" customWidth="1"/>
    <col min="7955" max="7955" width="10.26953125" style="1" customWidth="1"/>
    <col min="7956" max="7956" width="11.26953125" style="1" customWidth="1"/>
    <col min="7957" max="7968" width="0" style="1" hidden="1" customWidth="1"/>
    <col min="7969" max="8189" width="18" style="1"/>
    <col min="8190" max="8190" width="5.81640625" style="1" bestFit="1" customWidth="1"/>
    <col min="8191" max="8191" width="40.26953125" style="1" customWidth="1"/>
    <col min="8192" max="8192" width="0" style="1" hidden="1" customWidth="1"/>
    <col min="8193" max="8193" width="10.26953125" style="1" customWidth="1"/>
    <col min="8194" max="8194" width="0" style="1" hidden="1" customWidth="1"/>
    <col min="8195" max="8195" width="11.26953125" style="1" customWidth="1"/>
    <col min="8196" max="8196" width="0" style="1" hidden="1" customWidth="1"/>
    <col min="8197" max="8197" width="11.26953125" style="1" customWidth="1"/>
    <col min="8198" max="8198" width="0" style="1" hidden="1" customWidth="1"/>
    <col min="8199" max="8199" width="10.26953125" style="1" customWidth="1"/>
    <col min="8200" max="8200" width="0" style="1" hidden="1" customWidth="1"/>
    <col min="8201" max="8201" width="10.26953125" style="1" bestFit="1" customWidth="1"/>
    <col min="8202" max="8202" width="0" style="1" hidden="1" customWidth="1"/>
    <col min="8203" max="8203" width="11.26953125" style="1" customWidth="1"/>
    <col min="8204" max="8204" width="0" style="1" hidden="1" customWidth="1"/>
    <col min="8205" max="8205" width="11" style="1" customWidth="1"/>
    <col min="8206" max="8206" width="0" style="1" hidden="1" customWidth="1"/>
    <col min="8207" max="8207" width="9.26953125" style="1" customWidth="1"/>
    <col min="8208" max="8208" width="0" style="1" hidden="1" customWidth="1"/>
    <col min="8209" max="8209" width="10.26953125" style="1" customWidth="1"/>
    <col min="8210" max="8210" width="0" style="1" hidden="1" customWidth="1"/>
    <col min="8211" max="8211" width="10.26953125" style="1" customWidth="1"/>
    <col min="8212" max="8212" width="11.26953125" style="1" customWidth="1"/>
    <col min="8213" max="8224" width="0" style="1" hidden="1" customWidth="1"/>
    <col min="8225" max="8445" width="18" style="1"/>
    <col min="8446" max="8446" width="5.81640625" style="1" bestFit="1" customWidth="1"/>
    <col min="8447" max="8447" width="40.26953125" style="1" customWidth="1"/>
    <col min="8448" max="8448" width="0" style="1" hidden="1" customWidth="1"/>
    <col min="8449" max="8449" width="10.26953125" style="1" customWidth="1"/>
    <col min="8450" max="8450" width="0" style="1" hidden="1" customWidth="1"/>
    <col min="8451" max="8451" width="11.26953125" style="1" customWidth="1"/>
    <col min="8452" max="8452" width="0" style="1" hidden="1" customWidth="1"/>
    <col min="8453" max="8453" width="11.26953125" style="1" customWidth="1"/>
    <col min="8454" max="8454" width="0" style="1" hidden="1" customWidth="1"/>
    <col min="8455" max="8455" width="10.26953125" style="1" customWidth="1"/>
    <col min="8456" max="8456" width="0" style="1" hidden="1" customWidth="1"/>
    <col min="8457" max="8457" width="10.26953125" style="1" bestFit="1" customWidth="1"/>
    <col min="8458" max="8458" width="0" style="1" hidden="1" customWidth="1"/>
    <col min="8459" max="8459" width="11.26953125" style="1" customWidth="1"/>
    <col min="8460" max="8460" width="0" style="1" hidden="1" customWidth="1"/>
    <col min="8461" max="8461" width="11" style="1" customWidth="1"/>
    <col min="8462" max="8462" width="0" style="1" hidden="1" customWidth="1"/>
    <col min="8463" max="8463" width="9.26953125" style="1" customWidth="1"/>
    <col min="8464" max="8464" width="0" style="1" hidden="1" customWidth="1"/>
    <col min="8465" max="8465" width="10.26953125" style="1" customWidth="1"/>
    <col min="8466" max="8466" width="0" style="1" hidden="1" customWidth="1"/>
    <col min="8467" max="8467" width="10.26953125" style="1" customWidth="1"/>
    <col min="8468" max="8468" width="11.26953125" style="1" customWidth="1"/>
    <col min="8469" max="8480" width="0" style="1" hidden="1" customWidth="1"/>
    <col min="8481" max="8701" width="18" style="1"/>
    <col min="8702" max="8702" width="5.81640625" style="1" bestFit="1" customWidth="1"/>
    <col min="8703" max="8703" width="40.26953125" style="1" customWidth="1"/>
    <col min="8704" max="8704" width="0" style="1" hidden="1" customWidth="1"/>
    <col min="8705" max="8705" width="10.26953125" style="1" customWidth="1"/>
    <col min="8706" max="8706" width="0" style="1" hidden="1" customWidth="1"/>
    <col min="8707" max="8707" width="11.26953125" style="1" customWidth="1"/>
    <col min="8708" max="8708" width="0" style="1" hidden="1" customWidth="1"/>
    <col min="8709" max="8709" width="11.26953125" style="1" customWidth="1"/>
    <col min="8710" max="8710" width="0" style="1" hidden="1" customWidth="1"/>
    <col min="8711" max="8711" width="10.26953125" style="1" customWidth="1"/>
    <col min="8712" max="8712" width="0" style="1" hidden="1" customWidth="1"/>
    <col min="8713" max="8713" width="10.26953125" style="1" bestFit="1" customWidth="1"/>
    <col min="8714" max="8714" width="0" style="1" hidden="1" customWidth="1"/>
    <col min="8715" max="8715" width="11.26953125" style="1" customWidth="1"/>
    <col min="8716" max="8716" width="0" style="1" hidden="1" customWidth="1"/>
    <col min="8717" max="8717" width="11" style="1" customWidth="1"/>
    <col min="8718" max="8718" width="0" style="1" hidden="1" customWidth="1"/>
    <col min="8719" max="8719" width="9.26953125" style="1" customWidth="1"/>
    <col min="8720" max="8720" width="0" style="1" hidden="1" customWidth="1"/>
    <col min="8721" max="8721" width="10.26953125" style="1" customWidth="1"/>
    <col min="8722" max="8722" width="0" style="1" hidden="1" customWidth="1"/>
    <col min="8723" max="8723" width="10.26953125" style="1" customWidth="1"/>
    <col min="8724" max="8724" width="11.26953125" style="1" customWidth="1"/>
    <col min="8725" max="8736" width="0" style="1" hidden="1" customWidth="1"/>
    <col min="8737" max="8957" width="18" style="1"/>
    <col min="8958" max="8958" width="5.81640625" style="1" bestFit="1" customWidth="1"/>
    <col min="8959" max="8959" width="40.26953125" style="1" customWidth="1"/>
    <col min="8960" max="8960" width="0" style="1" hidden="1" customWidth="1"/>
    <col min="8961" max="8961" width="10.26953125" style="1" customWidth="1"/>
    <col min="8962" max="8962" width="0" style="1" hidden="1" customWidth="1"/>
    <col min="8963" max="8963" width="11.26953125" style="1" customWidth="1"/>
    <col min="8964" max="8964" width="0" style="1" hidden="1" customWidth="1"/>
    <col min="8965" max="8965" width="11.26953125" style="1" customWidth="1"/>
    <col min="8966" max="8966" width="0" style="1" hidden="1" customWidth="1"/>
    <col min="8967" max="8967" width="10.26953125" style="1" customWidth="1"/>
    <col min="8968" max="8968" width="0" style="1" hidden="1" customWidth="1"/>
    <col min="8969" max="8969" width="10.26953125" style="1" bestFit="1" customWidth="1"/>
    <col min="8970" max="8970" width="0" style="1" hidden="1" customWidth="1"/>
    <col min="8971" max="8971" width="11.26953125" style="1" customWidth="1"/>
    <col min="8972" max="8972" width="0" style="1" hidden="1" customWidth="1"/>
    <col min="8973" max="8973" width="11" style="1" customWidth="1"/>
    <col min="8974" max="8974" width="0" style="1" hidden="1" customWidth="1"/>
    <col min="8975" max="8975" width="9.26953125" style="1" customWidth="1"/>
    <col min="8976" max="8976" width="0" style="1" hidden="1" customWidth="1"/>
    <col min="8977" max="8977" width="10.26953125" style="1" customWidth="1"/>
    <col min="8978" max="8978" width="0" style="1" hidden="1" customWidth="1"/>
    <col min="8979" max="8979" width="10.26953125" style="1" customWidth="1"/>
    <col min="8980" max="8980" width="11.26953125" style="1" customWidth="1"/>
    <col min="8981" max="8992" width="0" style="1" hidden="1" customWidth="1"/>
    <col min="8993" max="9213" width="18" style="1"/>
    <col min="9214" max="9214" width="5.81640625" style="1" bestFit="1" customWidth="1"/>
    <col min="9215" max="9215" width="40.26953125" style="1" customWidth="1"/>
    <col min="9216" max="9216" width="0" style="1" hidden="1" customWidth="1"/>
    <col min="9217" max="9217" width="10.26953125" style="1" customWidth="1"/>
    <col min="9218" max="9218" width="0" style="1" hidden="1" customWidth="1"/>
    <col min="9219" max="9219" width="11.26953125" style="1" customWidth="1"/>
    <col min="9220" max="9220" width="0" style="1" hidden="1" customWidth="1"/>
    <col min="9221" max="9221" width="11.26953125" style="1" customWidth="1"/>
    <col min="9222" max="9222" width="0" style="1" hidden="1" customWidth="1"/>
    <col min="9223" max="9223" width="10.26953125" style="1" customWidth="1"/>
    <col min="9224" max="9224" width="0" style="1" hidden="1" customWidth="1"/>
    <col min="9225" max="9225" width="10.26953125" style="1" bestFit="1" customWidth="1"/>
    <col min="9226" max="9226" width="0" style="1" hidden="1" customWidth="1"/>
    <col min="9227" max="9227" width="11.26953125" style="1" customWidth="1"/>
    <col min="9228" max="9228" width="0" style="1" hidden="1" customWidth="1"/>
    <col min="9229" max="9229" width="11" style="1" customWidth="1"/>
    <col min="9230" max="9230" width="0" style="1" hidden="1" customWidth="1"/>
    <col min="9231" max="9231" width="9.26953125" style="1" customWidth="1"/>
    <col min="9232" max="9232" width="0" style="1" hidden="1" customWidth="1"/>
    <col min="9233" max="9233" width="10.26953125" style="1" customWidth="1"/>
    <col min="9234" max="9234" width="0" style="1" hidden="1" customWidth="1"/>
    <col min="9235" max="9235" width="10.26953125" style="1" customWidth="1"/>
    <col min="9236" max="9236" width="11.26953125" style="1" customWidth="1"/>
    <col min="9237" max="9248" width="0" style="1" hidden="1" customWidth="1"/>
    <col min="9249" max="9469" width="18" style="1"/>
    <col min="9470" max="9470" width="5.81640625" style="1" bestFit="1" customWidth="1"/>
    <col min="9471" max="9471" width="40.26953125" style="1" customWidth="1"/>
    <col min="9472" max="9472" width="0" style="1" hidden="1" customWidth="1"/>
    <col min="9473" max="9473" width="10.26953125" style="1" customWidth="1"/>
    <col min="9474" max="9474" width="0" style="1" hidden="1" customWidth="1"/>
    <col min="9475" max="9475" width="11.26953125" style="1" customWidth="1"/>
    <col min="9476" max="9476" width="0" style="1" hidden="1" customWidth="1"/>
    <col min="9477" max="9477" width="11.26953125" style="1" customWidth="1"/>
    <col min="9478" max="9478" width="0" style="1" hidden="1" customWidth="1"/>
    <col min="9479" max="9479" width="10.26953125" style="1" customWidth="1"/>
    <col min="9480" max="9480" width="0" style="1" hidden="1" customWidth="1"/>
    <col min="9481" max="9481" width="10.26953125" style="1" bestFit="1" customWidth="1"/>
    <col min="9482" max="9482" width="0" style="1" hidden="1" customWidth="1"/>
    <col min="9483" max="9483" width="11.26953125" style="1" customWidth="1"/>
    <col min="9484" max="9484" width="0" style="1" hidden="1" customWidth="1"/>
    <col min="9485" max="9485" width="11" style="1" customWidth="1"/>
    <col min="9486" max="9486" width="0" style="1" hidden="1" customWidth="1"/>
    <col min="9487" max="9487" width="9.26953125" style="1" customWidth="1"/>
    <col min="9488" max="9488" width="0" style="1" hidden="1" customWidth="1"/>
    <col min="9489" max="9489" width="10.26953125" style="1" customWidth="1"/>
    <col min="9490" max="9490" width="0" style="1" hidden="1" customWidth="1"/>
    <col min="9491" max="9491" width="10.26953125" style="1" customWidth="1"/>
    <col min="9492" max="9492" width="11.26953125" style="1" customWidth="1"/>
    <col min="9493" max="9504" width="0" style="1" hidden="1" customWidth="1"/>
    <col min="9505" max="9725" width="18" style="1"/>
    <col min="9726" max="9726" width="5.81640625" style="1" bestFit="1" customWidth="1"/>
    <col min="9727" max="9727" width="40.26953125" style="1" customWidth="1"/>
    <col min="9728" max="9728" width="0" style="1" hidden="1" customWidth="1"/>
    <col min="9729" max="9729" width="10.26953125" style="1" customWidth="1"/>
    <col min="9730" max="9730" width="0" style="1" hidden="1" customWidth="1"/>
    <col min="9731" max="9731" width="11.26953125" style="1" customWidth="1"/>
    <col min="9732" max="9732" width="0" style="1" hidden="1" customWidth="1"/>
    <col min="9733" max="9733" width="11.26953125" style="1" customWidth="1"/>
    <col min="9734" max="9734" width="0" style="1" hidden="1" customWidth="1"/>
    <col min="9735" max="9735" width="10.26953125" style="1" customWidth="1"/>
    <col min="9736" max="9736" width="0" style="1" hidden="1" customWidth="1"/>
    <col min="9737" max="9737" width="10.26953125" style="1" bestFit="1" customWidth="1"/>
    <col min="9738" max="9738" width="0" style="1" hidden="1" customWidth="1"/>
    <col min="9739" max="9739" width="11.26953125" style="1" customWidth="1"/>
    <col min="9740" max="9740" width="0" style="1" hidden="1" customWidth="1"/>
    <col min="9741" max="9741" width="11" style="1" customWidth="1"/>
    <col min="9742" max="9742" width="0" style="1" hidden="1" customWidth="1"/>
    <col min="9743" max="9743" width="9.26953125" style="1" customWidth="1"/>
    <col min="9744" max="9744" width="0" style="1" hidden="1" customWidth="1"/>
    <col min="9745" max="9745" width="10.26953125" style="1" customWidth="1"/>
    <col min="9746" max="9746" width="0" style="1" hidden="1" customWidth="1"/>
    <col min="9747" max="9747" width="10.26953125" style="1" customWidth="1"/>
    <col min="9748" max="9748" width="11.26953125" style="1" customWidth="1"/>
    <col min="9749" max="9760" width="0" style="1" hidden="1" customWidth="1"/>
    <col min="9761" max="9981" width="18" style="1"/>
    <col min="9982" max="9982" width="5.81640625" style="1" bestFit="1" customWidth="1"/>
    <col min="9983" max="9983" width="40.26953125" style="1" customWidth="1"/>
    <col min="9984" max="9984" width="0" style="1" hidden="1" customWidth="1"/>
    <col min="9985" max="9985" width="10.26953125" style="1" customWidth="1"/>
    <col min="9986" max="9986" width="0" style="1" hidden="1" customWidth="1"/>
    <col min="9987" max="9987" width="11.26953125" style="1" customWidth="1"/>
    <col min="9988" max="9988" width="0" style="1" hidden="1" customWidth="1"/>
    <col min="9989" max="9989" width="11.26953125" style="1" customWidth="1"/>
    <col min="9990" max="9990" width="0" style="1" hidden="1" customWidth="1"/>
    <col min="9991" max="9991" width="10.26953125" style="1" customWidth="1"/>
    <col min="9992" max="9992" width="0" style="1" hidden="1" customWidth="1"/>
    <col min="9993" max="9993" width="10.26953125" style="1" bestFit="1" customWidth="1"/>
    <col min="9994" max="9994" width="0" style="1" hidden="1" customWidth="1"/>
    <col min="9995" max="9995" width="11.26953125" style="1" customWidth="1"/>
    <col min="9996" max="9996" width="0" style="1" hidden="1" customWidth="1"/>
    <col min="9997" max="9997" width="11" style="1" customWidth="1"/>
    <col min="9998" max="9998" width="0" style="1" hidden="1" customWidth="1"/>
    <col min="9999" max="9999" width="9.26953125" style="1" customWidth="1"/>
    <col min="10000" max="10000" width="0" style="1" hidden="1" customWidth="1"/>
    <col min="10001" max="10001" width="10.26953125" style="1" customWidth="1"/>
    <col min="10002" max="10002" width="0" style="1" hidden="1" customWidth="1"/>
    <col min="10003" max="10003" width="10.26953125" style="1" customWidth="1"/>
    <col min="10004" max="10004" width="11.26953125" style="1" customWidth="1"/>
    <col min="10005" max="10016" width="0" style="1" hidden="1" customWidth="1"/>
    <col min="10017" max="10237" width="18" style="1"/>
    <col min="10238" max="10238" width="5.81640625" style="1" bestFit="1" customWidth="1"/>
    <col min="10239" max="10239" width="40.26953125" style="1" customWidth="1"/>
    <col min="10240" max="10240" width="0" style="1" hidden="1" customWidth="1"/>
    <col min="10241" max="10241" width="10.26953125" style="1" customWidth="1"/>
    <col min="10242" max="10242" width="0" style="1" hidden="1" customWidth="1"/>
    <col min="10243" max="10243" width="11.26953125" style="1" customWidth="1"/>
    <col min="10244" max="10244" width="0" style="1" hidden="1" customWidth="1"/>
    <col min="10245" max="10245" width="11.26953125" style="1" customWidth="1"/>
    <col min="10246" max="10246" width="0" style="1" hidden="1" customWidth="1"/>
    <col min="10247" max="10247" width="10.26953125" style="1" customWidth="1"/>
    <col min="10248" max="10248" width="0" style="1" hidden="1" customWidth="1"/>
    <col min="10249" max="10249" width="10.26953125" style="1" bestFit="1" customWidth="1"/>
    <col min="10250" max="10250" width="0" style="1" hidden="1" customWidth="1"/>
    <col min="10251" max="10251" width="11.26953125" style="1" customWidth="1"/>
    <col min="10252" max="10252" width="0" style="1" hidden="1" customWidth="1"/>
    <col min="10253" max="10253" width="11" style="1" customWidth="1"/>
    <col min="10254" max="10254" width="0" style="1" hidden="1" customWidth="1"/>
    <col min="10255" max="10255" width="9.26953125" style="1" customWidth="1"/>
    <col min="10256" max="10256" width="0" style="1" hidden="1" customWidth="1"/>
    <col min="10257" max="10257" width="10.26953125" style="1" customWidth="1"/>
    <col min="10258" max="10258" width="0" style="1" hidden="1" customWidth="1"/>
    <col min="10259" max="10259" width="10.26953125" style="1" customWidth="1"/>
    <col min="10260" max="10260" width="11.26953125" style="1" customWidth="1"/>
    <col min="10261" max="10272" width="0" style="1" hidden="1" customWidth="1"/>
    <col min="10273" max="10493" width="18" style="1"/>
    <col min="10494" max="10494" width="5.81640625" style="1" bestFit="1" customWidth="1"/>
    <col min="10495" max="10495" width="40.26953125" style="1" customWidth="1"/>
    <col min="10496" max="10496" width="0" style="1" hidden="1" customWidth="1"/>
    <col min="10497" max="10497" width="10.26953125" style="1" customWidth="1"/>
    <col min="10498" max="10498" width="0" style="1" hidden="1" customWidth="1"/>
    <col min="10499" max="10499" width="11.26953125" style="1" customWidth="1"/>
    <col min="10500" max="10500" width="0" style="1" hidden="1" customWidth="1"/>
    <col min="10501" max="10501" width="11.26953125" style="1" customWidth="1"/>
    <col min="10502" max="10502" width="0" style="1" hidden="1" customWidth="1"/>
    <col min="10503" max="10503" width="10.26953125" style="1" customWidth="1"/>
    <col min="10504" max="10504" width="0" style="1" hidden="1" customWidth="1"/>
    <col min="10505" max="10505" width="10.26953125" style="1" bestFit="1" customWidth="1"/>
    <col min="10506" max="10506" width="0" style="1" hidden="1" customWidth="1"/>
    <col min="10507" max="10507" width="11.26953125" style="1" customWidth="1"/>
    <col min="10508" max="10508" width="0" style="1" hidden="1" customWidth="1"/>
    <col min="10509" max="10509" width="11" style="1" customWidth="1"/>
    <col min="10510" max="10510" width="0" style="1" hidden="1" customWidth="1"/>
    <col min="10511" max="10511" width="9.26953125" style="1" customWidth="1"/>
    <col min="10512" max="10512" width="0" style="1" hidden="1" customWidth="1"/>
    <col min="10513" max="10513" width="10.26953125" style="1" customWidth="1"/>
    <col min="10514" max="10514" width="0" style="1" hidden="1" customWidth="1"/>
    <col min="10515" max="10515" width="10.26953125" style="1" customWidth="1"/>
    <col min="10516" max="10516" width="11.26953125" style="1" customWidth="1"/>
    <col min="10517" max="10528" width="0" style="1" hidden="1" customWidth="1"/>
    <col min="10529" max="10749" width="18" style="1"/>
    <col min="10750" max="10750" width="5.81640625" style="1" bestFit="1" customWidth="1"/>
    <col min="10751" max="10751" width="40.26953125" style="1" customWidth="1"/>
    <col min="10752" max="10752" width="0" style="1" hidden="1" customWidth="1"/>
    <col min="10753" max="10753" width="10.26953125" style="1" customWidth="1"/>
    <col min="10754" max="10754" width="0" style="1" hidden="1" customWidth="1"/>
    <col min="10755" max="10755" width="11.26953125" style="1" customWidth="1"/>
    <col min="10756" max="10756" width="0" style="1" hidden="1" customWidth="1"/>
    <col min="10757" max="10757" width="11.26953125" style="1" customWidth="1"/>
    <col min="10758" max="10758" width="0" style="1" hidden="1" customWidth="1"/>
    <col min="10759" max="10759" width="10.26953125" style="1" customWidth="1"/>
    <col min="10760" max="10760" width="0" style="1" hidden="1" customWidth="1"/>
    <col min="10761" max="10761" width="10.26953125" style="1" bestFit="1" customWidth="1"/>
    <col min="10762" max="10762" width="0" style="1" hidden="1" customWidth="1"/>
    <col min="10763" max="10763" width="11.26953125" style="1" customWidth="1"/>
    <col min="10764" max="10764" width="0" style="1" hidden="1" customWidth="1"/>
    <col min="10765" max="10765" width="11" style="1" customWidth="1"/>
    <col min="10766" max="10766" width="0" style="1" hidden="1" customWidth="1"/>
    <col min="10767" max="10767" width="9.26953125" style="1" customWidth="1"/>
    <col min="10768" max="10768" width="0" style="1" hidden="1" customWidth="1"/>
    <col min="10769" max="10769" width="10.26953125" style="1" customWidth="1"/>
    <col min="10770" max="10770" width="0" style="1" hidden="1" customWidth="1"/>
    <col min="10771" max="10771" width="10.26953125" style="1" customWidth="1"/>
    <col min="10772" max="10772" width="11.26953125" style="1" customWidth="1"/>
    <col min="10773" max="10784" width="0" style="1" hidden="1" customWidth="1"/>
    <col min="10785" max="11005" width="18" style="1"/>
    <col min="11006" max="11006" width="5.81640625" style="1" bestFit="1" customWidth="1"/>
    <col min="11007" max="11007" width="40.26953125" style="1" customWidth="1"/>
    <col min="11008" max="11008" width="0" style="1" hidden="1" customWidth="1"/>
    <col min="11009" max="11009" width="10.26953125" style="1" customWidth="1"/>
    <col min="11010" max="11010" width="0" style="1" hidden="1" customWidth="1"/>
    <col min="11011" max="11011" width="11.26953125" style="1" customWidth="1"/>
    <col min="11012" max="11012" width="0" style="1" hidden="1" customWidth="1"/>
    <col min="11013" max="11013" width="11.26953125" style="1" customWidth="1"/>
    <col min="11014" max="11014" width="0" style="1" hidden="1" customWidth="1"/>
    <col min="11015" max="11015" width="10.26953125" style="1" customWidth="1"/>
    <col min="11016" max="11016" width="0" style="1" hidden="1" customWidth="1"/>
    <col min="11017" max="11017" width="10.26953125" style="1" bestFit="1" customWidth="1"/>
    <col min="11018" max="11018" width="0" style="1" hidden="1" customWidth="1"/>
    <col min="11019" max="11019" width="11.26953125" style="1" customWidth="1"/>
    <col min="11020" max="11020" width="0" style="1" hidden="1" customWidth="1"/>
    <col min="11021" max="11021" width="11" style="1" customWidth="1"/>
    <col min="11022" max="11022" width="0" style="1" hidden="1" customWidth="1"/>
    <col min="11023" max="11023" width="9.26953125" style="1" customWidth="1"/>
    <col min="11024" max="11024" width="0" style="1" hidden="1" customWidth="1"/>
    <col min="11025" max="11025" width="10.26953125" style="1" customWidth="1"/>
    <col min="11026" max="11026" width="0" style="1" hidden="1" customWidth="1"/>
    <col min="11027" max="11027" width="10.26953125" style="1" customWidth="1"/>
    <col min="11028" max="11028" width="11.26953125" style="1" customWidth="1"/>
    <col min="11029" max="11040" width="0" style="1" hidden="1" customWidth="1"/>
    <col min="11041" max="11261" width="18" style="1"/>
    <col min="11262" max="11262" width="5.81640625" style="1" bestFit="1" customWidth="1"/>
    <col min="11263" max="11263" width="40.26953125" style="1" customWidth="1"/>
    <col min="11264" max="11264" width="0" style="1" hidden="1" customWidth="1"/>
    <col min="11265" max="11265" width="10.26953125" style="1" customWidth="1"/>
    <col min="11266" max="11266" width="0" style="1" hidden="1" customWidth="1"/>
    <col min="11267" max="11267" width="11.26953125" style="1" customWidth="1"/>
    <col min="11268" max="11268" width="0" style="1" hidden="1" customWidth="1"/>
    <col min="11269" max="11269" width="11.26953125" style="1" customWidth="1"/>
    <col min="11270" max="11270" width="0" style="1" hidden="1" customWidth="1"/>
    <col min="11271" max="11271" width="10.26953125" style="1" customWidth="1"/>
    <col min="11272" max="11272" width="0" style="1" hidden="1" customWidth="1"/>
    <col min="11273" max="11273" width="10.26953125" style="1" bestFit="1" customWidth="1"/>
    <col min="11274" max="11274" width="0" style="1" hidden="1" customWidth="1"/>
    <col min="11275" max="11275" width="11.26953125" style="1" customWidth="1"/>
    <col min="11276" max="11276" width="0" style="1" hidden="1" customWidth="1"/>
    <col min="11277" max="11277" width="11" style="1" customWidth="1"/>
    <col min="11278" max="11278" width="0" style="1" hidden="1" customWidth="1"/>
    <col min="11279" max="11279" width="9.26953125" style="1" customWidth="1"/>
    <col min="11280" max="11280" width="0" style="1" hidden="1" customWidth="1"/>
    <col min="11281" max="11281" width="10.26953125" style="1" customWidth="1"/>
    <col min="11282" max="11282" width="0" style="1" hidden="1" customWidth="1"/>
    <col min="11283" max="11283" width="10.26953125" style="1" customWidth="1"/>
    <col min="11284" max="11284" width="11.26953125" style="1" customWidth="1"/>
    <col min="11285" max="11296" width="0" style="1" hidden="1" customWidth="1"/>
    <col min="11297" max="11517" width="18" style="1"/>
    <col min="11518" max="11518" width="5.81640625" style="1" bestFit="1" customWidth="1"/>
    <col min="11519" max="11519" width="40.26953125" style="1" customWidth="1"/>
    <col min="11520" max="11520" width="0" style="1" hidden="1" customWidth="1"/>
    <col min="11521" max="11521" width="10.26953125" style="1" customWidth="1"/>
    <col min="11522" max="11522" width="0" style="1" hidden="1" customWidth="1"/>
    <col min="11523" max="11523" width="11.26953125" style="1" customWidth="1"/>
    <col min="11524" max="11524" width="0" style="1" hidden="1" customWidth="1"/>
    <col min="11525" max="11525" width="11.26953125" style="1" customWidth="1"/>
    <col min="11526" max="11526" width="0" style="1" hidden="1" customWidth="1"/>
    <col min="11527" max="11527" width="10.26953125" style="1" customWidth="1"/>
    <col min="11528" max="11528" width="0" style="1" hidden="1" customWidth="1"/>
    <col min="11529" max="11529" width="10.26953125" style="1" bestFit="1" customWidth="1"/>
    <col min="11530" max="11530" width="0" style="1" hidden="1" customWidth="1"/>
    <col min="11531" max="11531" width="11.26953125" style="1" customWidth="1"/>
    <col min="11532" max="11532" width="0" style="1" hidden="1" customWidth="1"/>
    <col min="11533" max="11533" width="11" style="1" customWidth="1"/>
    <col min="11534" max="11534" width="0" style="1" hidden="1" customWidth="1"/>
    <col min="11535" max="11535" width="9.26953125" style="1" customWidth="1"/>
    <col min="11536" max="11536" width="0" style="1" hidden="1" customWidth="1"/>
    <col min="11537" max="11537" width="10.26953125" style="1" customWidth="1"/>
    <col min="11538" max="11538" width="0" style="1" hidden="1" customWidth="1"/>
    <col min="11539" max="11539" width="10.26953125" style="1" customWidth="1"/>
    <col min="11540" max="11540" width="11.26953125" style="1" customWidth="1"/>
    <col min="11541" max="11552" width="0" style="1" hidden="1" customWidth="1"/>
    <col min="11553" max="11773" width="18" style="1"/>
    <col min="11774" max="11774" width="5.81640625" style="1" bestFit="1" customWidth="1"/>
    <col min="11775" max="11775" width="40.26953125" style="1" customWidth="1"/>
    <col min="11776" max="11776" width="0" style="1" hidden="1" customWidth="1"/>
    <col min="11777" max="11777" width="10.26953125" style="1" customWidth="1"/>
    <col min="11778" max="11778" width="0" style="1" hidden="1" customWidth="1"/>
    <col min="11779" max="11779" width="11.26953125" style="1" customWidth="1"/>
    <col min="11780" max="11780" width="0" style="1" hidden="1" customWidth="1"/>
    <col min="11781" max="11781" width="11.26953125" style="1" customWidth="1"/>
    <col min="11782" max="11782" width="0" style="1" hidden="1" customWidth="1"/>
    <col min="11783" max="11783" width="10.26953125" style="1" customWidth="1"/>
    <col min="11784" max="11784" width="0" style="1" hidden="1" customWidth="1"/>
    <col min="11785" max="11785" width="10.26953125" style="1" bestFit="1" customWidth="1"/>
    <col min="11786" max="11786" width="0" style="1" hidden="1" customWidth="1"/>
    <col min="11787" max="11787" width="11.26953125" style="1" customWidth="1"/>
    <col min="11788" max="11788" width="0" style="1" hidden="1" customWidth="1"/>
    <col min="11789" max="11789" width="11" style="1" customWidth="1"/>
    <col min="11790" max="11790" width="0" style="1" hidden="1" customWidth="1"/>
    <col min="11791" max="11791" width="9.26953125" style="1" customWidth="1"/>
    <col min="11792" max="11792" width="0" style="1" hidden="1" customWidth="1"/>
    <col min="11793" max="11793" width="10.26953125" style="1" customWidth="1"/>
    <col min="11794" max="11794" width="0" style="1" hidden="1" customWidth="1"/>
    <col min="11795" max="11795" width="10.26953125" style="1" customWidth="1"/>
    <col min="11796" max="11796" width="11.26953125" style="1" customWidth="1"/>
    <col min="11797" max="11808" width="0" style="1" hidden="1" customWidth="1"/>
    <col min="11809" max="12029" width="18" style="1"/>
    <col min="12030" max="12030" width="5.81640625" style="1" bestFit="1" customWidth="1"/>
    <col min="12031" max="12031" width="40.26953125" style="1" customWidth="1"/>
    <col min="12032" max="12032" width="0" style="1" hidden="1" customWidth="1"/>
    <col min="12033" max="12033" width="10.26953125" style="1" customWidth="1"/>
    <col min="12034" max="12034" width="0" style="1" hidden="1" customWidth="1"/>
    <col min="12035" max="12035" width="11.26953125" style="1" customWidth="1"/>
    <col min="12036" max="12036" width="0" style="1" hidden="1" customWidth="1"/>
    <col min="12037" max="12037" width="11.26953125" style="1" customWidth="1"/>
    <col min="12038" max="12038" width="0" style="1" hidden="1" customWidth="1"/>
    <col min="12039" max="12039" width="10.26953125" style="1" customWidth="1"/>
    <col min="12040" max="12040" width="0" style="1" hidden="1" customWidth="1"/>
    <col min="12041" max="12041" width="10.26953125" style="1" bestFit="1" customWidth="1"/>
    <col min="12042" max="12042" width="0" style="1" hidden="1" customWidth="1"/>
    <col min="12043" max="12043" width="11.26953125" style="1" customWidth="1"/>
    <col min="12044" max="12044" width="0" style="1" hidden="1" customWidth="1"/>
    <col min="12045" max="12045" width="11" style="1" customWidth="1"/>
    <col min="12046" max="12046" width="0" style="1" hidden="1" customWidth="1"/>
    <col min="12047" max="12047" width="9.26953125" style="1" customWidth="1"/>
    <col min="12048" max="12048" width="0" style="1" hidden="1" customWidth="1"/>
    <col min="12049" max="12049" width="10.26953125" style="1" customWidth="1"/>
    <col min="12050" max="12050" width="0" style="1" hidden="1" customWidth="1"/>
    <col min="12051" max="12051" width="10.26953125" style="1" customWidth="1"/>
    <col min="12052" max="12052" width="11.26953125" style="1" customWidth="1"/>
    <col min="12053" max="12064" width="0" style="1" hidden="1" customWidth="1"/>
    <col min="12065" max="12285" width="18" style="1"/>
    <col min="12286" max="12286" width="5.81640625" style="1" bestFit="1" customWidth="1"/>
    <col min="12287" max="12287" width="40.26953125" style="1" customWidth="1"/>
    <col min="12288" max="12288" width="0" style="1" hidden="1" customWidth="1"/>
    <col min="12289" max="12289" width="10.26953125" style="1" customWidth="1"/>
    <col min="12290" max="12290" width="0" style="1" hidden="1" customWidth="1"/>
    <col min="12291" max="12291" width="11.26953125" style="1" customWidth="1"/>
    <col min="12292" max="12292" width="0" style="1" hidden="1" customWidth="1"/>
    <col min="12293" max="12293" width="11.26953125" style="1" customWidth="1"/>
    <col min="12294" max="12294" width="0" style="1" hidden="1" customWidth="1"/>
    <col min="12295" max="12295" width="10.26953125" style="1" customWidth="1"/>
    <col min="12296" max="12296" width="0" style="1" hidden="1" customWidth="1"/>
    <col min="12297" max="12297" width="10.26953125" style="1" bestFit="1" customWidth="1"/>
    <col min="12298" max="12298" width="0" style="1" hidden="1" customWidth="1"/>
    <col min="12299" max="12299" width="11.26953125" style="1" customWidth="1"/>
    <col min="12300" max="12300" width="0" style="1" hidden="1" customWidth="1"/>
    <col min="12301" max="12301" width="11" style="1" customWidth="1"/>
    <col min="12302" max="12302" width="0" style="1" hidden="1" customWidth="1"/>
    <col min="12303" max="12303" width="9.26953125" style="1" customWidth="1"/>
    <col min="12304" max="12304" width="0" style="1" hidden="1" customWidth="1"/>
    <col min="12305" max="12305" width="10.26953125" style="1" customWidth="1"/>
    <col min="12306" max="12306" width="0" style="1" hidden="1" customWidth="1"/>
    <col min="12307" max="12307" width="10.26953125" style="1" customWidth="1"/>
    <col min="12308" max="12308" width="11.26953125" style="1" customWidth="1"/>
    <col min="12309" max="12320" width="0" style="1" hidden="1" customWidth="1"/>
    <col min="12321" max="12541" width="18" style="1"/>
    <col min="12542" max="12542" width="5.81640625" style="1" bestFit="1" customWidth="1"/>
    <col min="12543" max="12543" width="40.26953125" style="1" customWidth="1"/>
    <col min="12544" max="12544" width="0" style="1" hidden="1" customWidth="1"/>
    <col min="12545" max="12545" width="10.26953125" style="1" customWidth="1"/>
    <col min="12546" max="12546" width="0" style="1" hidden="1" customWidth="1"/>
    <col min="12547" max="12547" width="11.26953125" style="1" customWidth="1"/>
    <col min="12548" max="12548" width="0" style="1" hidden="1" customWidth="1"/>
    <col min="12549" max="12549" width="11.26953125" style="1" customWidth="1"/>
    <col min="12550" max="12550" width="0" style="1" hidden="1" customWidth="1"/>
    <col min="12551" max="12551" width="10.26953125" style="1" customWidth="1"/>
    <col min="12552" max="12552" width="0" style="1" hidden="1" customWidth="1"/>
    <col min="12553" max="12553" width="10.26953125" style="1" bestFit="1" customWidth="1"/>
    <col min="12554" max="12554" width="0" style="1" hidden="1" customWidth="1"/>
    <col min="12555" max="12555" width="11.26953125" style="1" customWidth="1"/>
    <col min="12556" max="12556" width="0" style="1" hidden="1" customWidth="1"/>
    <col min="12557" max="12557" width="11" style="1" customWidth="1"/>
    <col min="12558" max="12558" width="0" style="1" hidden="1" customWidth="1"/>
    <col min="12559" max="12559" width="9.26953125" style="1" customWidth="1"/>
    <col min="12560" max="12560" width="0" style="1" hidden="1" customWidth="1"/>
    <col min="12561" max="12561" width="10.26953125" style="1" customWidth="1"/>
    <col min="12562" max="12562" width="0" style="1" hidden="1" customWidth="1"/>
    <col min="12563" max="12563" width="10.26953125" style="1" customWidth="1"/>
    <col min="12564" max="12564" width="11.26953125" style="1" customWidth="1"/>
    <col min="12565" max="12576" width="0" style="1" hidden="1" customWidth="1"/>
    <col min="12577" max="12797" width="18" style="1"/>
    <col min="12798" max="12798" width="5.81640625" style="1" bestFit="1" customWidth="1"/>
    <col min="12799" max="12799" width="40.26953125" style="1" customWidth="1"/>
    <col min="12800" max="12800" width="0" style="1" hidden="1" customWidth="1"/>
    <col min="12801" max="12801" width="10.26953125" style="1" customWidth="1"/>
    <col min="12802" max="12802" width="0" style="1" hidden="1" customWidth="1"/>
    <col min="12803" max="12803" width="11.26953125" style="1" customWidth="1"/>
    <col min="12804" max="12804" width="0" style="1" hidden="1" customWidth="1"/>
    <col min="12805" max="12805" width="11.26953125" style="1" customWidth="1"/>
    <col min="12806" max="12806" width="0" style="1" hidden="1" customWidth="1"/>
    <col min="12807" max="12807" width="10.26953125" style="1" customWidth="1"/>
    <col min="12808" max="12808" width="0" style="1" hidden="1" customWidth="1"/>
    <col min="12809" max="12809" width="10.26953125" style="1" bestFit="1" customWidth="1"/>
    <col min="12810" max="12810" width="0" style="1" hidden="1" customWidth="1"/>
    <col min="12811" max="12811" width="11.26953125" style="1" customWidth="1"/>
    <col min="12812" max="12812" width="0" style="1" hidden="1" customWidth="1"/>
    <col min="12813" max="12813" width="11" style="1" customWidth="1"/>
    <col min="12814" max="12814" width="0" style="1" hidden="1" customWidth="1"/>
    <col min="12815" max="12815" width="9.26953125" style="1" customWidth="1"/>
    <col min="12816" max="12816" width="0" style="1" hidden="1" customWidth="1"/>
    <col min="12817" max="12817" width="10.26953125" style="1" customWidth="1"/>
    <col min="12818" max="12818" width="0" style="1" hidden="1" customWidth="1"/>
    <col min="12819" max="12819" width="10.26953125" style="1" customWidth="1"/>
    <col min="12820" max="12820" width="11.26953125" style="1" customWidth="1"/>
    <col min="12821" max="12832" width="0" style="1" hidden="1" customWidth="1"/>
    <col min="12833" max="13053" width="18" style="1"/>
    <col min="13054" max="13054" width="5.81640625" style="1" bestFit="1" customWidth="1"/>
    <col min="13055" max="13055" width="40.26953125" style="1" customWidth="1"/>
    <col min="13056" max="13056" width="0" style="1" hidden="1" customWidth="1"/>
    <col min="13057" max="13057" width="10.26953125" style="1" customWidth="1"/>
    <col min="13058" max="13058" width="0" style="1" hidden="1" customWidth="1"/>
    <col min="13059" max="13059" width="11.26953125" style="1" customWidth="1"/>
    <col min="13060" max="13060" width="0" style="1" hidden="1" customWidth="1"/>
    <col min="13061" max="13061" width="11.26953125" style="1" customWidth="1"/>
    <col min="13062" max="13062" width="0" style="1" hidden="1" customWidth="1"/>
    <col min="13063" max="13063" width="10.26953125" style="1" customWidth="1"/>
    <col min="13064" max="13064" width="0" style="1" hidden="1" customWidth="1"/>
    <col min="13065" max="13065" width="10.26953125" style="1" bestFit="1" customWidth="1"/>
    <col min="13066" max="13066" width="0" style="1" hidden="1" customWidth="1"/>
    <col min="13067" max="13067" width="11.26953125" style="1" customWidth="1"/>
    <col min="13068" max="13068" width="0" style="1" hidden="1" customWidth="1"/>
    <col min="13069" max="13069" width="11" style="1" customWidth="1"/>
    <col min="13070" max="13070" width="0" style="1" hidden="1" customWidth="1"/>
    <col min="13071" max="13071" width="9.26953125" style="1" customWidth="1"/>
    <col min="13072" max="13072" width="0" style="1" hidden="1" customWidth="1"/>
    <col min="13073" max="13073" width="10.26953125" style="1" customWidth="1"/>
    <col min="13074" max="13074" width="0" style="1" hidden="1" customWidth="1"/>
    <col min="13075" max="13075" width="10.26953125" style="1" customWidth="1"/>
    <col min="13076" max="13076" width="11.26953125" style="1" customWidth="1"/>
    <col min="13077" max="13088" width="0" style="1" hidden="1" customWidth="1"/>
    <col min="13089" max="13309" width="18" style="1"/>
    <col min="13310" max="13310" width="5.81640625" style="1" bestFit="1" customWidth="1"/>
    <col min="13311" max="13311" width="40.26953125" style="1" customWidth="1"/>
    <col min="13312" max="13312" width="0" style="1" hidden="1" customWidth="1"/>
    <col min="13313" max="13313" width="10.26953125" style="1" customWidth="1"/>
    <col min="13314" max="13314" width="0" style="1" hidden="1" customWidth="1"/>
    <col min="13315" max="13315" width="11.26953125" style="1" customWidth="1"/>
    <col min="13316" max="13316" width="0" style="1" hidden="1" customWidth="1"/>
    <col min="13317" max="13317" width="11.26953125" style="1" customWidth="1"/>
    <col min="13318" max="13318" width="0" style="1" hidden="1" customWidth="1"/>
    <col min="13319" max="13319" width="10.26953125" style="1" customWidth="1"/>
    <col min="13320" max="13320" width="0" style="1" hidden="1" customWidth="1"/>
    <col min="13321" max="13321" width="10.26953125" style="1" bestFit="1" customWidth="1"/>
    <col min="13322" max="13322" width="0" style="1" hidden="1" customWidth="1"/>
    <col min="13323" max="13323" width="11.26953125" style="1" customWidth="1"/>
    <col min="13324" max="13324" width="0" style="1" hidden="1" customWidth="1"/>
    <col min="13325" max="13325" width="11" style="1" customWidth="1"/>
    <col min="13326" max="13326" width="0" style="1" hidden="1" customWidth="1"/>
    <col min="13327" max="13327" width="9.26953125" style="1" customWidth="1"/>
    <col min="13328" max="13328" width="0" style="1" hidden="1" customWidth="1"/>
    <col min="13329" max="13329" width="10.26953125" style="1" customWidth="1"/>
    <col min="13330" max="13330" width="0" style="1" hidden="1" customWidth="1"/>
    <col min="13331" max="13331" width="10.26953125" style="1" customWidth="1"/>
    <col min="13332" max="13332" width="11.26953125" style="1" customWidth="1"/>
    <col min="13333" max="13344" width="0" style="1" hidden="1" customWidth="1"/>
    <col min="13345" max="13565" width="18" style="1"/>
    <col min="13566" max="13566" width="5.81640625" style="1" bestFit="1" customWidth="1"/>
    <col min="13567" max="13567" width="40.26953125" style="1" customWidth="1"/>
    <col min="13568" max="13568" width="0" style="1" hidden="1" customWidth="1"/>
    <col min="13569" max="13569" width="10.26953125" style="1" customWidth="1"/>
    <col min="13570" max="13570" width="0" style="1" hidden="1" customWidth="1"/>
    <col min="13571" max="13571" width="11.26953125" style="1" customWidth="1"/>
    <col min="13572" max="13572" width="0" style="1" hidden="1" customWidth="1"/>
    <col min="13573" max="13573" width="11.26953125" style="1" customWidth="1"/>
    <col min="13574" max="13574" width="0" style="1" hidden="1" customWidth="1"/>
    <col min="13575" max="13575" width="10.26953125" style="1" customWidth="1"/>
    <col min="13576" max="13576" width="0" style="1" hidden="1" customWidth="1"/>
    <col min="13577" max="13577" width="10.26953125" style="1" bestFit="1" customWidth="1"/>
    <col min="13578" max="13578" width="0" style="1" hidden="1" customWidth="1"/>
    <col min="13579" max="13579" width="11.26953125" style="1" customWidth="1"/>
    <col min="13580" max="13580" width="0" style="1" hidden="1" customWidth="1"/>
    <col min="13581" max="13581" width="11" style="1" customWidth="1"/>
    <col min="13582" max="13582" width="0" style="1" hidden="1" customWidth="1"/>
    <col min="13583" max="13583" width="9.26953125" style="1" customWidth="1"/>
    <col min="13584" max="13584" width="0" style="1" hidden="1" customWidth="1"/>
    <col min="13585" max="13585" width="10.26953125" style="1" customWidth="1"/>
    <col min="13586" max="13586" width="0" style="1" hidden="1" customWidth="1"/>
    <col min="13587" max="13587" width="10.26953125" style="1" customWidth="1"/>
    <col min="13588" max="13588" width="11.26953125" style="1" customWidth="1"/>
    <col min="13589" max="13600" width="0" style="1" hidden="1" customWidth="1"/>
    <col min="13601" max="13821" width="18" style="1"/>
    <col min="13822" max="13822" width="5.81640625" style="1" bestFit="1" customWidth="1"/>
    <col min="13823" max="13823" width="40.26953125" style="1" customWidth="1"/>
    <col min="13824" max="13824" width="0" style="1" hidden="1" customWidth="1"/>
    <col min="13825" max="13825" width="10.26953125" style="1" customWidth="1"/>
    <col min="13826" max="13826" width="0" style="1" hidden="1" customWidth="1"/>
    <col min="13827" max="13827" width="11.26953125" style="1" customWidth="1"/>
    <col min="13828" max="13828" width="0" style="1" hidden="1" customWidth="1"/>
    <col min="13829" max="13829" width="11.26953125" style="1" customWidth="1"/>
    <col min="13830" max="13830" width="0" style="1" hidden="1" customWidth="1"/>
    <col min="13831" max="13831" width="10.26953125" style="1" customWidth="1"/>
    <col min="13832" max="13832" width="0" style="1" hidden="1" customWidth="1"/>
    <col min="13833" max="13833" width="10.26953125" style="1" bestFit="1" customWidth="1"/>
    <col min="13834" max="13834" width="0" style="1" hidden="1" customWidth="1"/>
    <col min="13835" max="13835" width="11.26953125" style="1" customWidth="1"/>
    <col min="13836" max="13836" width="0" style="1" hidden="1" customWidth="1"/>
    <col min="13837" max="13837" width="11" style="1" customWidth="1"/>
    <col min="13838" max="13838" width="0" style="1" hidden="1" customWidth="1"/>
    <col min="13839" max="13839" width="9.26953125" style="1" customWidth="1"/>
    <col min="13840" max="13840" width="0" style="1" hidden="1" customWidth="1"/>
    <col min="13841" max="13841" width="10.26953125" style="1" customWidth="1"/>
    <col min="13842" max="13842" width="0" style="1" hidden="1" customWidth="1"/>
    <col min="13843" max="13843" width="10.26953125" style="1" customWidth="1"/>
    <col min="13844" max="13844" width="11.26953125" style="1" customWidth="1"/>
    <col min="13845" max="13856" width="0" style="1" hidden="1" customWidth="1"/>
    <col min="13857" max="14077" width="18" style="1"/>
    <col min="14078" max="14078" width="5.81640625" style="1" bestFit="1" customWidth="1"/>
    <col min="14079" max="14079" width="40.26953125" style="1" customWidth="1"/>
    <col min="14080" max="14080" width="0" style="1" hidden="1" customWidth="1"/>
    <col min="14081" max="14081" width="10.26953125" style="1" customWidth="1"/>
    <col min="14082" max="14082" width="0" style="1" hidden="1" customWidth="1"/>
    <col min="14083" max="14083" width="11.26953125" style="1" customWidth="1"/>
    <col min="14084" max="14084" width="0" style="1" hidden="1" customWidth="1"/>
    <col min="14085" max="14085" width="11.26953125" style="1" customWidth="1"/>
    <col min="14086" max="14086" width="0" style="1" hidden="1" customWidth="1"/>
    <col min="14087" max="14087" width="10.26953125" style="1" customWidth="1"/>
    <col min="14088" max="14088" width="0" style="1" hidden="1" customWidth="1"/>
    <col min="14089" max="14089" width="10.26953125" style="1" bestFit="1" customWidth="1"/>
    <col min="14090" max="14090" width="0" style="1" hidden="1" customWidth="1"/>
    <col min="14091" max="14091" width="11.26953125" style="1" customWidth="1"/>
    <col min="14092" max="14092" width="0" style="1" hidden="1" customWidth="1"/>
    <col min="14093" max="14093" width="11" style="1" customWidth="1"/>
    <col min="14094" max="14094" width="0" style="1" hidden="1" customWidth="1"/>
    <col min="14095" max="14095" width="9.26953125" style="1" customWidth="1"/>
    <col min="14096" max="14096" width="0" style="1" hidden="1" customWidth="1"/>
    <col min="14097" max="14097" width="10.26953125" style="1" customWidth="1"/>
    <col min="14098" max="14098" width="0" style="1" hidden="1" customWidth="1"/>
    <col min="14099" max="14099" width="10.26953125" style="1" customWidth="1"/>
    <col min="14100" max="14100" width="11.26953125" style="1" customWidth="1"/>
    <col min="14101" max="14112" width="0" style="1" hidden="1" customWidth="1"/>
    <col min="14113" max="14333" width="18" style="1"/>
    <col min="14334" max="14334" width="5.81640625" style="1" bestFit="1" customWidth="1"/>
    <col min="14335" max="14335" width="40.26953125" style="1" customWidth="1"/>
    <col min="14336" max="14336" width="0" style="1" hidden="1" customWidth="1"/>
    <col min="14337" max="14337" width="10.26953125" style="1" customWidth="1"/>
    <col min="14338" max="14338" width="0" style="1" hidden="1" customWidth="1"/>
    <col min="14339" max="14339" width="11.26953125" style="1" customWidth="1"/>
    <col min="14340" max="14340" width="0" style="1" hidden="1" customWidth="1"/>
    <col min="14341" max="14341" width="11.26953125" style="1" customWidth="1"/>
    <col min="14342" max="14342" width="0" style="1" hidden="1" customWidth="1"/>
    <col min="14343" max="14343" width="10.26953125" style="1" customWidth="1"/>
    <col min="14344" max="14344" width="0" style="1" hidden="1" customWidth="1"/>
    <col min="14345" max="14345" width="10.26953125" style="1" bestFit="1" customWidth="1"/>
    <col min="14346" max="14346" width="0" style="1" hidden="1" customWidth="1"/>
    <col min="14347" max="14347" width="11.26953125" style="1" customWidth="1"/>
    <col min="14348" max="14348" width="0" style="1" hidden="1" customWidth="1"/>
    <col min="14349" max="14349" width="11" style="1" customWidth="1"/>
    <col min="14350" max="14350" width="0" style="1" hidden="1" customWidth="1"/>
    <col min="14351" max="14351" width="9.26953125" style="1" customWidth="1"/>
    <col min="14352" max="14352" width="0" style="1" hidden="1" customWidth="1"/>
    <col min="14353" max="14353" width="10.26953125" style="1" customWidth="1"/>
    <col min="14354" max="14354" width="0" style="1" hidden="1" customWidth="1"/>
    <col min="14355" max="14355" width="10.26953125" style="1" customWidth="1"/>
    <col min="14356" max="14356" width="11.26953125" style="1" customWidth="1"/>
    <col min="14357" max="14368" width="0" style="1" hidden="1" customWidth="1"/>
    <col min="14369" max="14589" width="18" style="1"/>
    <col min="14590" max="14590" width="5.81640625" style="1" bestFit="1" customWidth="1"/>
    <col min="14591" max="14591" width="40.26953125" style="1" customWidth="1"/>
    <col min="14592" max="14592" width="0" style="1" hidden="1" customWidth="1"/>
    <col min="14593" max="14593" width="10.26953125" style="1" customWidth="1"/>
    <col min="14594" max="14594" width="0" style="1" hidden="1" customWidth="1"/>
    <col min="14595" max="14595" width="11.26953125" style="1" customWidth="1"/>
    <col min="14596" max="14596" width="0" style="1" hidden="1" customWidth="1"/>
    <col min="14597" max="14597" width="11.26953125" style="1" customWidth="1"/>
    <col min="14598" max="14598" width="0" style="1" hidden="1" customWidth="1"/>
    <col min="14599" max="14599" width="10.26953125" style="1" customWidth="1"/>
    <col min="14600" max="14600" width="0" style="1" hidden="1" customWidth="1"/>
    <col min="14601" max="14601" width="10.26953125" style="1" bestFit="1" customWidth="1"/>
    <col min="14602" max="14602" width="0" style="1" hidden="1" customWidth="1"/>
    <col min="14603" max="14603" width="11.26953125" style="1" customWidth="1"/>
    <col min="14604" max="14604" width="0" style="1" hidden="1" customWidth="1"/>
    <col min="14605" max="14605" width="11" style="1" customWidth="1"/>
    <col min="14606" max="14606" width="0" style="1" hidden="1" customWidth="1"/>
    <col min="14607" max="14607" width="9.26953125" style="1" customWidth="1"/>
    <col min="14608" max="14608" width="0" style="1" hidden="1" customWidth="1"/>
    <col min="14609" max="14609" width="10.26953125" style="1" customWidth="1"/>
    <col min="14610" max="14610" width="0" style="1" hidden="1" customWidth="1"/>
    <col min="14611" max="14611" width="10.26953125" style="1" customWidth="1"/>
    <col min="14612" max="14612" width="11.26953125" style="1" customWidth="1"/>
    <col min="14613" max="14624" width="0" style="1" hidden="1" customWidth="1"/>
    <col min="14625" max="14845" width="18" style="1"/>
    <col min="14846" max="14846" width="5.81640625" style="1" bestFit="1" customWidth="1"/>
    <col min="14847" max="14847" width="40.26953125" style="1" customWidth="1"/>
    <col min="14848" max="14848" width="0" style="1" hidden="1" customWidth="1"/>
    <col min="14849" max="14849" width="10.26953125" style="1" customWidth="1"/>
    <col min="14850" max="14850" width="0" style="1" hidden="1" customWidth="1"/>
    <col min="14851" max="14851" width="11.26953125" style="1" customWidth="1"/>
    <col min="14852" max="14852" width="0" style="1" hidden="1" customWidth="1"/>
    <col min="14853" max="14853" width="11.26953125" style="1" customWidth="1"/>
    <col min="14854" max="14854" width="0" style="1" hidden="1" customWidth="1"/>
    <col min="14855" max="14855" width="10.26953125" style="1" customWidth="1"/>
    <col min="14856" max="14856" width="0" style="1" hidden="1" customWidth="1"/>
    <col min="14857" max="14857" width="10.26953125" style="1" bestFit="1" customWidth="1"/>
    <col min="14858" max="14858" width="0" style="1" hidden="1" customWidth="1"/>
    <col min="14859" max="14859" width="11.26953125" style="1" customWidth="1"/>
    <col min="14860" max="14860" width="0" style="1" hidden="1" customWidth="1"/>
    <col min="14861" max="14861" width="11" style="1" customWidth="1"/>
    <col min="14862" max="14862" width="0" style="1" hidden="1" customWidth="1"/>
    <col min="14863" max="14863" width="9.26953125" style="1" customWidth="1"/>
    <col min="14864" max="14864" width="0" style="1" hidden="1" customWidth="1"/>
    <col min="14865" max="14865" width="10.26953125" style="1" customWidth="1"/>
    <col min="14866" max="14866" width="0" style="1" hidden="1" customWidth="1"/>
    <col min="14867" max="14867" width="10.26953125" style="1" customWidth="1"/>
    <col min="14868" max="14868" width="11.26953125" style="1" customWidth="1"/>
    <col min="14869" max="14880" width="0" style="1" hidden="1" customWidth="1"/>
    <col min="14881" max="15101" width="18" style="1"/>
    <col min="15102" max="15102" width="5.81640625" style="1" bestFit="1" customWidth="1"/>
    <col min="15103" max="15103" width="40.26953125" style="1" customWidth="1"/>
    <col min="15104" max="15104" width="0" style="1" hidden="1" customWidth="1"/>
    <col min="15105" max="15105" width="10.26953125" style="1" customWidth="1"/>
    <col min="15106" max="15106" width="0" style="1" hidden="1" customWidth="1"/>
    <col min="15107" max="15107" width="11.26953125" style="1" customWidth="1"/>
    <col min="15108" max="15108" width="0" style="1" hidden="1" customWidth="1"/>
    <col min="15109" max="15109" width="11.26953125" style="1" customWidth="1"/>
    <col min="15110" max="15110" width="0" style="1" hidden="1" customWidth="1"/>
    <col min="15111" max="15111" width="10.26953125" style="1" customWidth="1"/>
    <col min="15112" max="15112" width="0" style="1" hidden="1" customWidth="1"/>
    <col min="15113" max="15113" width="10.26953125" style="1" bestFit="1" customWidth="1"/>
    <col min="15114" max="15114" width="0" style="1" hidden="1" customWidth="1"/>
    <col min="15115" max="15115" width="11.26953125" style="1" customWidth="1"/>
    <col min="15116" max="15116" width="0" style="1" hidden="1" customWidth="1"/>
    <col min="15117" max="15117" width="11" style="1" customWidth="1"/>
    <col min="15118" max="15118" width="0" style="1" hidden="1" customWidth="1"/>
    <col min="15119" max="15119" width="9.26953125" style="1" customWidth="1"/>
    <col min="15120" max="15120" width="0" style="1" hidden="1" customWidth="1"/>
    <col min="15121" max="15121" width="10.26953125" style="1" customWidth="1"/>
    <col min="15122" max="15122" width="0" style="1" hidden="1" customWidth="1"/>
    <col min="15123" max="15123" width="10.26953125" style="1" customWidth="1"/>
    <col min="15124" max="15124" width="11.26953125" style="1" customWidth="1"/>
    <col min="15125" max="15136" width="0" style="1" hidden="1" customWidth="1"/>
    <col min="15137" max="15357" width="18" style="1"/>
    <col min="15358" max="15358" width="5.81640625" style="1" bestFit="1" customWidth="1"/>
    <col min="15359" max="15359" width="40.26953125" style="1" customWidth="1"/>
    <col min="15360" max="15360" width="0" style="1" hidden="1" customWidth="1"/>
    <col min="15361" max="15361" width="10.26953125" style="1" customWidth="1"/>
    <col min="15362" max="15362" width="0" style="1" hidden="1" customWidth="1"/>
    <col min="15363" max="15363" width="11.26953125" style="1" customWidth="1"/>
    <col min="15364" max="15364" width="0" style="1" hidden="1" customWidth="1"/>
    <col min="15365" max="15365" width="11.26953125" style="1" customWidth="1"/>
    <col min="15366" max="15366" width="0" style="1" hidden="1" customWidth="1"/>
    <col min="15367" max="15367" width="10.26953125" style="1" customWidth="1"/>
    <col min="15368" max="15368" width="0" style="1" hidden="1" customWidth="1"/>
    <col min="15369" max="15369" width="10.26953125" style="1" bestFit="1" customWidth="1"/>
    <col min="15370" max="15370" width="0" style="1" hidden="1" customWidth="1"/>
    <col min="15371" max="15371" width="11.26953125" style="1" customWidth="1"/>
    <col min="15372" max="15372" width="0" style="1" hidden="1" customWidth="1"/>
    <col min="15373" max="15373" width="11" style="1" customWidth="1"/>
    <col min="15374" max="15374" width="0" style="1" hidden="1" customWidth="1"/>
    <col min="15375" max="15375" width="9.26953125" style="1" customWidth="1"/>
    <col min="15376" max="15376" width="0" style="1" hidden="1" customWidth="1"/>
    <col min="15377" max="15377" width="10.26953125" style="1" customWidth="1"/>
    <col min="15378" max="15378" width="0" style="1" hidden="1" customWidth="1"/>
    <col min="15379" max="15379" width="10.26953125" style="1" customWidth="1"/>
    <col min="15380" max="15380" width="11.26953125" style="1" customWidth="1"/>
    <col min="15381" max="15392" width="0" style="1" hidden="1" customWidth="1"/>
    <col min="15393" max="15613" width="18" style="1"/>
    <col min="15614" max="15614" width="5.81640625" style="1" bestFit="1" customWidth="1"/>
    <col min="15615" max="15615" width="40.26953125" style="1" customWidth="1"/>
    <col min="15616" max="15616" width="0" style="1" hidden="1" customWidth="1"/>
    <col min="15617" max="15617" width="10.26953125" style="1" customWidth="1"/>
    <col min="15618" max="15618" width="0" style="1" hidden="1" customWidth="1"/>
    <col min="15619" max="15619" width="11.26953125" style="1" customWidth="1"/>
    <col min="15620" max="15620" width="0" style="1" hidden="1" customWidth="1"/>
    <col min="15621" max="15621" width="11.26953125" style="1" customWidth="1"/>
    <col min="15622" max="15622" width="0" style="1" hidden="1" customWidth="1"/>
    <col min="15623" max="15623" width="10.26953125" style="1" customWidth="1"/>
    <col min="15624" max="15624" width="0" style="1" hidden="1" customWidth="1"/>
    <col min="15625" max="15625" width="10.26953125" style="1" bestFit="1" customWidth="1"/>
    <col min="15626" max="15626" width="0" style="1" hidden="1" customWidth="1"/>
    <col min="15627" max="15627" width="11.26953125" style="1" customWidth="1"/>
    <col min="15628" max="15628" width="0" style="1" hidden="1" customWidth="1"/>
    <col min="15629" max="15629" width="11" style="1" customWidth="1"/>
    <col min="15630" max="15630" width="0" style="1" hidden="1" customWidth="1"/>
    <col min="15631" max="15631" width="9.26953125" style="1" customWidth="1"/>
    <col min="15632" max="15632" width="0" style="1" hidden="1" customWidth="1"/>
    <col min="15633" max="15633" width="10.26953125" style="1" customWidth="1"/>
    <col min="15634" max="15634" width="0" style="1" hidden="1" customWidth="1"/>
    <col min="15635" max="15635" width="10.26953125" style="1" customWidth="1"/>
    <col min="15636" max="15636" width="11.26953125" style="1" customWidth="1"/>
    <col min="15637" max="15648" width="0" style="1" hidden="1" customWidth="1"/>
    <col min="15649" max="15869" width="18" style="1"/>
    <col min="15870" max="15870" width="5.81640625" style="1" bestFit="1" customWidth="1"/>
    <col min="15871" max="15871" width="40.26953125" style="1" customWidth="1"/>
    <col min="15872" max="15872" width="0" style="1" hidden="1" customWidth="1"/>
    <col min="15873" max="15873" width="10.26953125" style="1" customWidth="1"/>
    <col min="15874" max="15874" width="0" style="1" hidden="1" customWidth="1"/>
    <col min="15875" max="15875" width="11.26953125" style="1" customWidth="1"/>
    <col min="15876" max="15876" width="0" style="1" hidden="1" customWidth="1"/>
    <col min="15877" max="15877" width="11.26953125" style="1" customWidth="1"/>
    <col min="15878" max="15878" width="0" style="1" hidden="1" customWidth="1"/>
    <col min="15879" max="15879" width="10.26953125" style="1" customWidth="1"/>
    <col min="15880" max="15880" width="0" style="1" hidden="1" customWidth="1"/>
    <col min="15881" max="15881" width="10.26953125" style="1" bestFit="1" customWidth="1"/>
    <col min="15882" max="15882" width="0" style="1" hidden="1" customWidth="1"/>
    <col min="15883" max="15883" width="11.26953125" style="1" customWidth="1"/>
    <col min="15884" max="15884" width="0" style="1" hidden="1" customWidth="1"/>
    <col min="15885" max="15885" width="11" style="1" customWidth="1"/>
    <col min="15886" max="15886" width="0" style="1" hidden="1" customWidth="1"/>
    <col min="15887" max="15887" width="9.26953125" style="1" customWidth="1"/>
    <col min="15888" max="15888" width="0" style="1" hidden="1" customWidth="1"/>
    <col min="15889" max="15889" width="10.26953125" style="1" customWidth="1"/>
    <col min="15890" max="15890" width="0" style="1" hidden="1" customWidth="1"/>
    <col min="15891" max="15891" width="10.26953125" style="1" customWidth="1"/>
    <col min="15892" max="15892" width="11.26953125" style="1" customWidth="1"/>
    <col min="15893" max="15904" width="0" style="1" hidden="1" customWidth="1"/>
    <col min="15905" max="16125" width="18" style="1"/>
    <col min="16126" max="16126" width="5.81640625" style="1" bestFit="1" customWidth="1"/>
    <col min="16127" max="16127" width="40.26953125" style="1" customWidth="1"/>
    <col min="16128" max="16128" width="0" style="1" hidden="1" customWidth="1"/>
    <col min="16129" max="16129" width="10.26953125" style="1" customWidth="1"/>
    <col min="16130" max="16130" width="0" style="1" hidden="1" customWidth="1"/>
    <col min="16131" max="16131" width="11.26953125" style="1" customWidth="1"/>
    <col min="16132" max="16132" width="0" style="1" hidden="1" customWidth="1"/>
    <col min="16133" max="16133" width="11.26953125" style="1" customWidth="1"/>
    <col min="16134" max="16134" width="0" style="1" hidden="1" customWidth="1"/>
    <col min="16135" max="16135" width="10.26953125" style="1" customWidth="1"/>
    <col min="16136" max="16136" width="0" style="1" hidden="1" customWidth="1"/>
    <col min="16137" max="16137" width="10.26953125" style="1" bestFit="1" customWidth="1"/>
    <col min="16138" max="16138" width="0" style="1" hidden="1" customWidth="1"/>
    <col min="16139" max="16139" width="11.26953125" style="1" customWidth="1"/>
    <col min="16140" max="16140" width="0" style="1" hidden="1" customWidth="1"/>
    <col min="16141" max="16141" width="11" style="1" customWidth="1"/>
    <col min="16142" max="16142" width="0" style="1" hidden="1" customWidth="1"/>
    <col min="16143" max="16143" width="9.26953125" style="1" customWidth="1"/>
    <col min="16144" max="16144" width="0" style="1" hidden="1" customWidth="1"/>
    <col min="16145" max="16145" width="10.26953125" style="1" customWidth="1"/>
    <col min="16146" max="16146" width="0" style="1" hidden="1" customWidth="1"/>
    <col min="16147" max="16147" width="10.26953125" style="1" customWidth="1"/>
    <col min="16148" max="16148" width="11.26953125" style="1" customWidth="1"/>
    <col min="16149" max="16160" width="0" style="1" hidden="1" customWidth="1"/>
    <col min="16161" max="16384" width="18" style="1"/>
  </cols>
  <sheetData>
    <row r="1" spans="1:39" ht="13" x14ac:dyDescent="0.3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49"/>
      <c r="L1" s="49"/>
      <c r="M1" s="49"/>
      <c r="N1" s="49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9" ht="13.5" thickBot="1" x14ac:dyDescent="0.35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9" s="6" customFormat="1" ht="15" customHeight="1" thickTop="1" thickBot="1" x14ac:dyDescent="0.35">
      <c r="A3" s="24" t="s">
        <v>51</v>
      </c>
      <c r="B3" s="27" t="s">
        <v>0</v>
      </c>
      <c r="C3" s="106" t="s">
        <v>3</v>
      </c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113" t="s">
        <v>52</v>
      </c>
      <c r="O3" s="110" t="s">
        <v>1</v>
      </c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 t="s">
        <v>2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9" s="6" customFormat="1" ht="15" customHeight="1" thickBot="1" x14ac:dyDescent="0.35">
      <c r="A4" s="25"/>
      <c r="B4" s="28"/>
      <c r="C4" s="43">
        <v>2018</v>
      </c>
      <c r="D4" s="44">
        <v>2019</v>
      </c>
      <c r="E4" s="44">
        <v>2020</v>
      </c>
      <c r="F4" s="44">
        <v>2021</v>
      </c>
      <c r="G4" s="45">
        <v>2022</v>
      </c>
      <c r="H4" s="46">
        <v>44927</v>
      </c>
      <c r="I4" s="51">
        <v>44958</v>
      </c>
      <c r="J4" s="56">
        <v>44986</v>
      </c>
      <c r="K4" s="57">
        <v>45017</v>
      </c>
      <c r="L4" s="57">
        <v>45047</v>
      </c>
      <c r="M4" s="57">
        <v>45078</v>
      </c>
      <c r="N4" s="114"/>
      <c r="O4" s="52">
        <v>2018</v>
      </c>
      <c r="P4" s="52">
        <v>2019</v>
      </c>
      <c r="Q4" s="52">
        <v>2020</v>
      </c>
      <c r="R4" s="52">
        <v>2021</v>
      </c>
      <c r="S4" s="53">
        <v>2022</v>
      </c>
      <c r="T4" s="54">
        <v>44927</v>
      </c>
      <c r="U4" s="54">
        <v>44958</v>
      </c>
      <c r="V4" s="54">
        <v>44986</v>
      </c>
      <c r="W4" s="55">
        <v>45017</v>
      </c>
      <c r="X4" s="55">
        <v>45047</v>
      </c>
      <c r="Y4" s="65">
        <v>45079</v>
      </c>
      <c r="Z4" s="71">
        <v>2018</v>
      </c>
      <c r="AA4" s="71">
        <v>2019</v>
      </c>
      <c r="AB4" s="71">
        <v>2020</v>
      </c>
      <c r="AC4" s="71">
        <v>2021</v>
      </c>
      <c r="AD4" s="71">
        <v>2022</v>
      </c>
      <c r="AE4" s="72">
        <v>44927</v>
      </c>
      <c r="AF4" s="72">
        <v>44958</v>
      </c>
      <c r="AG4" s="72">
        <v>44986</v>
      </c>
      <c r="AH4" s="72">
        <v>45017</v>
      </c>
      <c r="AI4" s="72">
        <v>45047</v>
      </c>
      <c r="AJ4" s="72">
        <v>45078</v>
      </c>
    </row>
    <row r="5" spans="1:39" ht="12.75" customHeight="1" x14ac:dyDescent="0.3">
      <c r="A5" s="26" t="s">
        <v>37</v>
      </c>
      <c r="B5" s="29" t="s">
        <v>91</v>
      </c>
      <c r="C5" s="39">
        <v>132574.44425231003</v>
      </c>
      <c r="D5" s="39">
        <v>140630.12918889237</v>
      </c>
      <c r="E5" s="39">
        <v>166989.49107201202</v>
      </c>
      <c r="F5" s="39">
        <v>176209.28662413105</v>
      </c>
      <c r="G5" s="39">
        <v>202383.29531754507</v>
      </c>
      <c r="H5" s="39">
        <v>208422.87066899025</v>
      </c>
      <c r="I5" s="39">
        <v>205018.16381557536</v>
      </c>
      <c r="J5" s="39">
        <v>207289.88038765619</v>
      </c>
      <c r="K5" s="39">
        <v>208800.59661934606</v>
      </c>
      <c r="L5" s="39">
        <v>218307.62601635561</v>
      </c>
      <c r="M5" s="39">
        <v>218797.44595714688</v>
      </c>
      <c r="N5" s="77">
        <f t="shared" ref="N5:N39" si="0">IFERROR((M5-L5)/L5,"")</f>
        <v>2.2437142931258126E-3</v>
      </c>
      <c r="O5" s="34">
        <v>99542.627182230004</v>
      </c>
      <c r="P5" s="34">
        <v>116541.68544337233</v>
      </c>
      <c r="Q5" s="34">
        <v>126363.79909347199</v>
      </c>
      <c r="R5" s="34">
        <v>135415.88657319604</v>
      </c>
      <c r="S5" s="34">
        <v>160873.71984383505</v>
      </c>
      <c r="T5" s="34">
        <v>166434.37054110618</v>
      </c>
      <c r="U5" s="34">
        <v>163784.22179519531</v>
      </c>
      <c r="V5" s="34">
        <v>165428.06071717618</v>
      </c>
      <c r="W5" s="34">
        <v>167303.91180465609</v>
      </c>
      <c r="X5" s="34">
        <v>176700.10820204561</v>
      </c>
      <c r="Y5" s="34">
        <f>IFERROR(INDEX([2]CFI!$N$4:$N$93, MATCH($B$5:$B$39,[2]CFI!$B$4:$B$93,0)),"")</f>
        <v>177346.95257845687</v>
      </c>
      <c r="Z5" s="66">
        <v>33031.817070080026</v>
      </c>
      <c r="AA5" s="66">
        <v>24088.443745520024</v>
      </c>
      <c r="AB5" s="66">
        <v>40625.691978540039</v>
      </c>
      <c r="AC5" s="66">
        <v>40793.400050935008</v>
      </c>
      <c r="AD5" s="66">
        <v>41509.575473710007</v>
      </c>
      <c r="AE5" s="66">
        <v>41988.50012788405</v>
      </c>
      <c r="AF5" s="66">
        <v>41233.94202038004</v>
      </c>
      <c r="AG5" s="66">
        <v>41861.819670479999</v>
      </c>
      <c r="AH5" s="66">
        <v>41496.684814689987</v>
      </c>
      <c r="AI5" s="66">
        <f>'[3]Non-Banks'!L5</f>
        <v>41607.517814310006</v>
      </c>
      <c r="AJ5" s="66">
        <f>IFERROR(INDEX([2]CFI!$V$4:$V$93,MATCH($B$5:$B$39,[2]CFI!$B$4:$B$93,0)),"")</f>
        <v>41819.737529570019</v>
      </c>
    </row>
    <row r="6" spans="1:39" s="6" customFormat="1" ht="13" x14ac:dyDescent="0.3">
      <c r="A6" s="22"/>
      <c r="B6" s="30"/>
      <c r="C6" s="39"/>
      <c r="D6" s="39"/>
      <c r="E6" s="39"/>
      <c r="F6" s="39"/>
      <c r="G6" s="39"/>
      <c r="H6" s="39"/>
      <c r="I6" s="39"/>
      <c r="J6" s="39"/>
      <c r="K6" s="39"/>
      <c r="L6" s="39"/>
      <c r="M6" s="39" t="s">
        <v>5</v>
      </c>
      <c r="N6" s="77" t="str">
        <f t="shared" si="0"/>
        <v/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 t="str">
        <f>IFERROR(INDEX([2]CFI!$N$4:$N$93, MATCH($B$5:$B$39,[2]CFI!$B$4:$B$93,0)),"")</f>
        <v/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 t="str">
        <f>IFERROR(INDEX([2]CFI!$V$4:$V$93,MATCH($B$5:$B$39,[2]CFI!$B$4:$B$93,0)),"")</f>
        <v/>
      </c>
    </row>
    <row r="7" spans="1:39" ht="13" x14ac:dyDescent="0.3">
      <c r="A7" s="21" t="s">
        <v>38</v>
      </c>
      <c r="B7" s="29" t="s">
        <v>92</v>
      </c>
      <c r="C7" s="39">
        <v>12856.663761319825</v>
      </c>
      <c r="D7" s="39">
        <v>16504.00329804825</v>
      </c>
      <c r="E7" s="39">
        <v>24396.884524992776</v>
      </c>
      <c r="F7" s="39">
        <v>15664.0056431025</v>
      </c>
      <c r="G7" s="39">
        <v>15956.022046215961</v>
      </c>
      <c r="H7" s="39">
        <v>17839.594402970099</v>
      </c>
      <c r="I7" s="39">
        <v>17672.906925685995</v>
      </c>
      <c r="J7" s="39">
        <v>18023.988724766088</v>
      </c>
      <c r="K7" s="39">
        <v>18200.490315026025</v>
      </c>
      <c r="L7" s="39">
        <v>17951.199024206053</v>
      </c>
      <c r="M7" s="39">
        <v>16857.507701516133</v>
      </c>
      <c r="N7" s="77">
        <f t="shared" si="0"/>
        <v>-6.0925808978840146E-2</v>
      </c>
      <c r="O7" s="34">
        <v>6995.900543279824</v>
      </c>
      <c r="P7" s="34">
        <v>9843.8146954052499</v>
      </c>
      <c r="Q7" s="34">
        <v>14759.291084887776</v>
      </c>
      <c r="R7" s="34">
        <v>9118.6727306620014</v>
      </c>
      <c r="S7" s="34">
        <v>9094.0590337659614</v>
      </c>
      <c r="T7" s="34">
        <v>10759.573038276092</v>
      </c>
      <c r="U7" s="34">
        <v>10612.542163365997</v>
      </c>
      <c r="V7" s="34">
        <v>10934.877792666091</v>
      </c>
      <c r="W7" s="34">
        <v>11039.617742766026</v>
      </c>
      <c r="X7" s="34">
        <v>10532.353268486053</v>
      </c>
      <c r="Y7" s="34">
        <f>IFERROR(INDEX([2]CFI!$N$4:$N$93, MATCH($B$5:$B$39,[2]CFI!$B$4:$B$93,0)),"")</f>
        <v>10120.223880726136</v>
      </c>
      <c r="Z7" s="66">
        <v>5860.7632180400005</v>
      </c>
      <c r="AA7" s="66">
        <v>6660.1886026430011</v>
      </c>
      <c r="AB7" s="66">
        <v>9637.5934401049999</v>
      </c>
      <c r="AC7" s="66">
        <v>6545.3329124405</v>
      </c>
      <c r="AD7" s="66">
        <v>6861.96301245</v>
      </c>
      <c r="AE7" s="66">
        <v>7080.0213646940047</v>
      </c>
      <c r="AF7" s="66">
        <v>7060.3647623199959</v>
      </c>
      <c r="AG7" s="66">
        <v>7089.1109320999949</v>
      </c>
      <c r="AH7" s="66">
        <v>7160.8725722599984</v>
      </c>
      <c r="AI7" s="66">
        <f>'[3]Non-Banks'!L7</f>
        <v>7418.8457557199999</v>
      </c>
      <c r="AJ7" s="66">
        <f>IFERROR(INDEX([2]CFI!$V$4:$V$93,MATCH($B$5:$B$39,[2]CFI!$B$4:$B$93,0)),"")</f>
        <v>7106.5279716699961</v>
      </c>
    </row>
    <row r="8" spans="1:39" s="6" customFormat="1" ht="13" x14ac:dyDescent="0.3">
      <c r="A8" s="22"/>
      <c r="B8" s="30"/>
      <c r="C8" s="39"/>
      <c r="D8" s="39"/>
      <c r="E8" s="39"/>
      <c r="F8" s="39"/>
      <c r="G8" s="39"/>
      <c r="H8" s="39"/>
      <c r="I8" s="39"/>
      <c r="J8" s="39"/>
      <c r="K8" s="39"/>
      <c r="L8" s="39"/>
      <c r="M8" s="39" t="s">
        <v>5</v>
      </c>
      <c r="N8" s="77" t="str">
        <f t="shared" si="0"/>
        <v/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 t="str">
        <f>IFERROR(INDEX([2]CFI!$N$4:$N$93, MATCH($B$5:$B$39,[2]CFI!$B$4:$B$93,0)),"")</f>
        <v/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 t="str">
        <f>IFERROR(INDEX([2]CFI!$V$4:$V$93,MATCH($B$5:$B$39,[2]CFI!$B$4:$B$93,0)),"")</f>
        <v/>
      </c>
    </row>
    <row r="9" spans="1:39" ht="13" x14ac:dyDescent="0.3">
      <c r="A9" s="21" t="s">
        <v>39</v>
      </c>
      <c r="B9" s="29" t="s">
        <v>93</v>
      </c>
      <c r="C9" s="39">
        <v>1624.0431380231159</v>
      </c>
      <c r="D9" s="39">
        <v>2816.8079067013541</v>
      </c>
      <c r="E9" s="39">
        <v>1832.5391035229586</v>
      </c>
      <c r="F9" s="39">
        <v>3988.0433437914098</v>
      </c>
      <c r="G9" s="39">
        <v>4091.5759981973038</v>
      </c>
      <c r="H9" s="39">
        <v>1231.6084897019234</v>
      </c>
      <c r="I9" s="39">
        <v>911.48504303020775</v>
      </c>
      <c r="J9" s="39">
        <v>849.72180793208838</v>
      </c>
      <c r="K9" s="39">
        <v>1993.1353681872952</v>
      </c>
      <c r="L9" s="39">
        <v>2126.6322568439173</v>
      </c>
      <c r="M9" s="39">
        <v>3099.509579126212</v>
      </c>
      <c r="N9" s="77">
        <f t="shared" si="0"/>
        <v>0.45747322751800917</v>
      </c>
      <c r="O9" s="34">
        <v>2314.6480730928497</v>
      </c>
      <c r="P9" s="34">
        <v>1276.5919343100031</v>
      </c>
      <c r="Q9" s="34">
        <v>80.105760774208733</v>
      </c>
      <c r="R9" s="34">
        <v>1479.6394397927925</v>
      </c>
      <c r="S9" s="34">
        <v>1976.6405553634218</v>
      </c>
      <c r="T9" s="34">
        <v>-398.17735548140985</v>
      </c>
      <c r="U9" s="34">
        <v>-655.145752378476</v>
      </c>
      <c r="V9" s="34">
        <v>-615.47740596101164</v>
      </c>
      <c r="W9" s="34">
        <v>266.28330648925305</v>
      </c>
      <c r="X9" s="34">
        <v>404.86920434353317</v>
      </c>
      <c r="Y9" s="34">
        <f>IFERROR(INDEX([2]CFI!$N$4:$N$93, MATCH($B$5:$B$39,[2]CFI!$B$4:$B$93,0)),"")</f>
        <v>1134.3781850990993</v>
      </c>
      <c r="Z9" s="66">
        <v>-690.60493506973376</v>
      </c>
      <c r="AA9" s="66">
        <v>1540.2159723913512</v>
      </c>
      <c r="AB9" s="66">
        <v>1752.43334274875</v>
      </c>
      <c r="AC9" s="66">
        <v>2508.4039039986174</v>
      </c>
      <c r="AD9" s="66">
        <v>2114.935442833882</v>
      </c>
      <c r="AE9" s="66">
        <v>1629.7858451833333</v>
      </c>
      <c r="AF9" s="66">
        <v>1566.6307954086838</v>
      </c>
      <c r="AG9" s="66">
        <v>1465.1992138931</v>
      </c>
      <c r="AH9" s="66">
        <v>1726.8520616980422</v>
      </c>
      <c r="AI9" s="66">
        <f>'[3]Non-Banks'!L9</f>
        <v>1721.7630525003842</v>
      </c>
      <c r="AJ9" s="66">
        <f>IFERROR(INDEX([2]CFI!$V$4:$V$93,MATCH($B$5:$B$39,[2]CFI!$B$4:$B$93,0)),"")</f>
        <v>401.04390761711272</v>
      </c>
    </row>
    <row r="10" spans="1:39" s="6" customFormat="1" ht="13" x14ac:dyDescent="0.3">
      <c r="A10" s="22"/>
      <c r="B10" s="3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5</v>
      </c>
      <c r="N10" s="77" t="str">
        <f t="shared" si="0"/>
        <v/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 t="str">
        <f>IFERROR(INDEX([2]CFI!$N$4:$N$93, MATCH($B$5:$B$39,[2]CFI!$B$4:$B$93,0)),"")</f>
        <v/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 t="str">
        <f>IFERROR(INDEX([2]CFI!$V$4:$V$93,MATCH($B$5:$B$39,[2]CFI!$B$4:$B$93,0)),"")</f>
        <v/>
      </c>
    </row>
    <row r="11" spans="1:39" s="2" customFormat="1" ht="13" x14ac:dyDescent="0.3">
      <c r="A11" s="21" t="s">
        <v>40</v>
      </c>
      <c r="B11" s="29" t="s">
        <v>94</v>
      </c>
      <c r="C11" s="40">
        <v>9.6976938759415585E-2</v>
      </c>
      <c r="D11" s="40">
        <v>0.1173575207051137</v>
      </c>
      <c r="E11" s="40">
        <v>0.14609832252540933</v>
      </c>
      <c r="F11" s="40">
        <v>8.8894325283292913E-2</v>
      </c>
      <c r="G11" s="40">
        <v>7.8840607972019208E-2</v>
      </c>
      <c r="H11" s="40">
        <v>8.5593266927516343E-2</v>
      </c>
      <c r="I11" s="40">
        <v>8.6201664266116959E-2</v>
      </c>
      <c r="J11" s="40">
        <v>8.6950644628956963E-2</v>
      </c>
      <c r="K11" s="40">
        <v>8.7166850141747576E-2</v>
      </c>
      <c r="L11" s="40">
        <v>8.2128914086863597E-2</v>
      </c>
      <c r="M11" s="40">
        <v>7.7046181356329915E-2</v>
      </c>
      <c r="N11" s="77">
        <f t="shared" si="0"/>
        <v>-6.1887251122764539E-2</v>
      </c>
      <c r="O11" s="35">
        <v>7.0280449103202969E-2</v>
      </c>
      <c r="P11" s="35">
        <v>8.4466040266668055E-2</v>
      </c>
      <c r="Q11" s="35">
        <v>0.11679999486221722</v>
      </c>
      <c r="R11" s="35">
        <v>6.7338278849085456E-2</v>
      </c>
      <c r="S11" s="35">
        <v>5.6529177311209301E-2</v>
      </c>
      <c r="T11" s="35">
        <v>6.4647542471515398E-2</v>
      </c>
      <c r="U11" s="35">
        <v>6.4795876226932878E-2</v>
      </c>
      <c r="V11" s="35">
        <v>6.6100501603297446E-2</v>
      </c>
      <c r="W11" s="35">
        <v>6.5985413154331235E-2</v>
      </c>
      <c r="X11" s="35">
        <v>5.9605811086674385E-2</v>
      </c>
      <c r="Y11" s="35">
        <f>IFERROR(INDEX([2]CFI!$N$4:$N$93, MATCH($B$5:$B$39,[2]CFI!$B$4:$B$93,0)),"")</f>
        <v>5.7064549086339844E-2</v>
      </c>
      <c r="Z11" s="67">
        <v>0.17742781771907534</v>
      </c>
      <c r="AA11" s="67">
        <v>0.27648895350002278</v>
      </c>
      <c r="AB11" s="67">
        <v>0.23722902849743274</v>
      </c>
      <c r="AC11" s="67">
        <v>0.16045078135845353</v>
      </c>
      <c r="AD11" s="67">
        <v>0.16531036355204376</v>
      </c>
      <c r="AE11" s="67">
        <v>0.16861810598450619</v>
      </c>
      <c r="AF11" s="67">
        <v>0.17122701387197911</v>
      </c>
      <c r="AG11" s="67">
        <v>0.16934550356154426</v>
      </c>
      <c r="AH11" s="67">
        <v>0.17256493149363639</v>
      </c>
      <c r="AI11" s="67">
        <f>'[3]Non-Banks'!L11</f>
        <v>0.17830541559411286</v>
      </c>
      <c r="AJ11" s="67">
        <f>IFERROR(INDEX([2]CFI!$V$4:$V$93,MATCH($B$5:$B$39,[2]CFI!$B$4:$B$93,0)),"")</f>
        <v>0.16993239057622234</v>
      </c>
    </row>
    <row r="12" spans="1:39" s="6" customFormat="1" ht="13" x14ac:dyDescent="0.3">
      <c r="A12" s="22"/>
      <c r="B12" s="3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 t="s">
        <v>5</v>
      </c>
      <c r="N12" s="77" t="str">
        <f t="shared" si="0"/>
        <v/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 t="str">
        <f>IFERROR(INDEX([2]CFI!$N$4:$N$93, MATCH($B$5:$B$39,[2]CFI!$B$4:$B$93,0)),"")</f>
        <v/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 t="str">
        <f>IFERROR(INDEX([2]CFI!$V$4:$V$93,MATCH($B$5:$B$39,[2]CFI!$B$4:$B$93,0)),"")</f>
        <v/>
      </c>
    </row>
    <row r="13" spans="1:39" ht="13" x14ac:dyDescent="0.3">
      <c r="A13" s="21" t="s">
        <v>41</v>
      </c>
      <c r="B13" s="29" t="s">
        <v>95</v>
      </c>
      <c r="C13" s="40">
        <v>0.11800589603662762</v>
      </c>
      <c r="D13" s="40">
        <v>0.11353967722581576</v>
      </c>
      <c r="E13" s="40">
        <v>0.10750681886579153</v>
      </c>
      <c r="F13" s="40">
        <v>0.11816847096675098</v>
      </c>
      <c r="G13" s="40">
        <v>0.11877109281498416</v>
      </c>
      <c r="H13" s="40">
        <v>0.11890517361402607</v>
      </c>
      <c r="I13" s="40">
        <v>0.12084538811811092</v>
      </c>
      <c r="J13" s="40">
        <v>0.11676142932368852</v>
      </c>
      <c r="K13" s="40">
        <v>0.12075272214251839</v>
      </c>
      <c r="L13" s="40">
        <v>0.11717569248703155</v>
      </c>
      <c r="M13" s="40">
        <v>0.10890783636942211</v>
      </c>
      <c r="N13" s="77">
        <f t="shared" si="0"/>
        <v>-7.0559481596616014E-2</v>
      </c>
      <c r="O13" s="35">
        <v>0.13200768584957898</v>
      </c>
      <c r="P13" s="35">
        <v>0.12457170871124112</v>
      </c>
      <c r="Q13" s="35">
        <v>0.11448391560704636</v>
      </c>
      <c r="R13" s="35">
        <v>0.11899344185034391</v>
      </c>
      <c r="S13" s="35">
        <v>0.11935786647361146</v>
      </c>
      <c r="T13" s="35">
        <v>0.11467378733594968</v>
      </c>
      <c r="U13" s="35">
        <v>0.11712923345954455</v>
      </c>
      <c r="V13" s="35">
        <v>0.11605634010781811</v>
      </c>
      <c r="W13" s="35">
        <v>0.11632821035733118</v>
      </c>
      <c r="X13" s="35">
        <v>0.11188178000506151</v>
      </c>
      <c r="Y13" s="35">
        <f>IFERROR(INDEX([2]CFI!$N$4:$N$93, MATCH($B$5:$B$39,[2]CFI!$B$4:$B$93,0)),"")</f>
        <v>0.10286245704987274</v>
      </c>
      <c r="Z13" s="67">
        <v>4.5527282824383113E-2</v>
      </c>
      <c r="AA13" s="67">
        <v>5.1657154382792399E-2</v>
      </c>
      <c r="AB13" s="67">
        <v>6.636892412239985E-2</v>
      </c>
      <c r="AC13" s="67">
        <v>0.11312568138519967</v>
      </c>
      <c r="AD13" s="67">
        <v>0.11491104830749316</v>
      </c>
      <c r="AE13" s="67">
        <v>0.1481184262963075</v>
      </c>
      <c r="AF13" s="67">
        <v>0.14607054980091277</v>
      </c>
      <c r="AG13" s="67">
        <v>0.12152987117734708</v>
      </c>
      <c r="AH13" s="67">
        <v>0.1510579896466003</v>
      </c>
      <c r="AI13" s="67">
        <f>'[3]Non-Banks'!L13</f>
        <v>0.15551251760796864</v>
      </c>
      <c r="AJ13" s="67">
        <f>IFERROR(INDEX([2]CFI!$V$4:$V$93,MATCH($B$5:$B$39,[2]CFI!$B$4:$B$93,0)),"")</f>
        <v>0.15851345290699431</v>
      </c>
      <c r="AM13" s="73"/>
    </row>
    <row r="14" spans="1:39" ht="13" x14ac:dyDescent="0.3">
      <c r="A14" s="21"/>
      <c r="B14" s="31" t="s">
        <v>10</v>
      </c>
      <c r="C14" s="41">
        <v>16494.850317645079</v>
      </c>
      <c r="D14" s="41">
        <v>17873.232540658795</v>
      </c>
      <c r="E14" s="41">
        <v>18121.698028418559</v>
      </c>
      <c r="F14" s="41">
        <v>20816.895220965474</v>
      </c>
      <c r="G14" s="41">
        <v>21946.714810087477</v>
      </c>
      <c r="H14" s="41">
        <v>21782.590987785017</v>
      </c>
      <c r="I14" s="41">
        <v>21823.665952631225</v>
      </c>
      <c r="J14" s="41">
        <v>21425.588662557268</v>
      </c>
      <c r="K14" s="41">
        <v>22468.906997815222</v>
      </c>
      <c r="L14" s="41">
        <v>22237.196025348603</v>
      </c>
      <c r="M14" s="41">
        <v>22648.238947584134</v>
      </c>
      <c r="N14" s="77">
        <f t="shared" si="0"/>
        <v>1.8484476269713813E-2</v>
      </c>
      <c r="O14" s="36">
        <v>15464.506303339753</v>
      </c>
      <c r="P14" s="36">
        <v>16642.886725913468</v>
      </c>
      <c r="Q14" s="36">
        <v>16499.432324129364</v>
      </c>
      <c r="R14" s="36">
        <v>18015.065147276939</v>
      </c>
      <c r="S14" s="36">
        <v>19144.884736397478</v>
      </c>
      <c r="T14" s="36">
        <v>18349.589149940417</v>
      </c>
      <c r="U14" s="36">
        <v>18436.505357358776</v>
      </c>
      <c r="V14" s="36">
        <v>18552.871411384167</v>
      </c>
      <c r="W14" s="36">
        <v>18888.008175743955</v>
      </c>
      <c r="X14" s="36">
        <v>18656.297203277332</v>
      </c>
      <c r="Y14" s="36">
        <f>IFERROR(INDEX([2]CFI!$N$4:$N$93, MATCH($B$5:$B$39,[2]CFI!$B$4:$B$93,0)),"")</f>
        <v>19067.340125512867</v>
      </c>
      <c r="Z14" s="68">
        <v>1030.3440143053274</v>
      </c>
      <c r="AA14" s="68">
        <v>1230.3458147453271</v>
      </c>
      <c r="AB14" s="68">
        <v>1622.2657042891963</v>
      </c>
      <c r="AC14" s="68">
        <v>2801.8300736885367</v>
      </c>
      <c r="AD14" s="68">
        <v>2801.8300736900001</v>
      </c>
      <c r="AE14" s="68">
        <v>3433.0018378445998</v>
      </c>
      <c r="AF14" s="68">
        <v>3387.1605952724499</v>
      </c>
      <c r="AG14" s="68">
        <v>2872.7172511731001</v>
      </c>
      <c r="AH14" s="68">
        <v>3580.8988220712672</v>
      </c>
      <c r="AI14" s="68">
        <f>'[3]Non-Banks'!L14</f>
        <v>3580.8988220712699</v>
      </c>
      <c r="AJ14" s="68">
        <f>IFERROR(INDEX([2]CFI!$V$4:$V$93,MATCH($B$5:$B$39,[2]CFI!$B$4:$B$93,0)),"")</f>
        <v>3580.8988220712667</v>
      </c>
    </row>
    <row r="15" spans="1:39" ht="13" x14ac:dyDescent="0.3">
      <c r="A15" s="21"/>
      <c r="B15" s="31" t="s">
        <v>11</v>
      </c>
      <c r="C15" s="41">
        <v>139779.88279946009</v>
      </c>
      <c r="D15" s="41">
        <v>157418.38428086459</v>
      </c>
      <c r="E15" s="41">
        <v>168563.24296081325</v>
      </c>
      <c r="F15" s="41">
        <v>176162.85503789515</v>
      </c>
      <c r="G15" s="41">
        <v>184781.6189102091</v>
      </c>
      <c r="H15" s="41">
        <v>183192.962305347</v>
      </c>
      <c r="I15" s="41">
        <v>180591.63276716345</v>
      </c>
      <c r="J15" s="41">
        <v>183498.85562946301</v>
      </c>
      <c r="K15" s="41">
        <v>186073.70996818022</v>
      </c>
      <c r="L15" s="41">
        <v>189776.52748081443</v>
      </c>
      <c r="M15" s="41">
        <v>207957.84493192856</v>
      </c>
      <c r="N15" s="77">
        <f t="shared" si="0"/>
        <v>9.5803826176301898E-2</v>
      </c>
      <c r="O15" s="36">
        <v>117148.52967698679</v>
      </c>
      <c r="P15" s="36">
        <v>133600.85446441054</v>
      </c>
      <c r="Q15" s="36">
        <v>144120.0909022179</v>
      </c>
      <c r="R15" s="36">
        <v>151395.44555685841</v>
      </c>
      <c r="S15" s="36">
        <v>160399.01936945374</v>
      </c>
      <c r="T15" s="36">
        <v>160015.54998949537</v>
      </c>
      <c r="U15" s="36">
        <v>157403.10777092713</v>
      </c>
      <c r="V15" s="36">
        <v>159860.90371407772</v>
      </c>
      <c r="W15" s="36">
        <v>162368.25201492154</v>
      </c>
      <c r="X15" s="36">
        <v>166750.09284293946</v>
      </c>
      <c r="Y15" s="36">
        <f>IFERROR(INDEX([2]CFI!$N$4:$N$93, MATCH($B$5:$B$39,[2]CFI!$B$4:$B$93,0)),"")</f>
        <v>185367.34074190052</v>
      </c>
      <c r="Z15" s="68">
        <v>22631.353122473291</v>
      </c>
      <c r="AA15" s="68">
        <v>23817.529816454033</v>
      </c>
      <c r="AB15" s="68">
        <v>24443.152058595348</v>
      </c>
      <c r="AC15" s="68">
        <v>24767.40948103675</v>
      </c>
      <c r="AD15" s="68">
        <v>24382.599540755364</v>
      </c>
      <c r="AE15" s="68">
        <v>23177.41231585163</v>
      </c>
      <c r="AF15" s="68">
        <v>23188.52499623633</v>
      </c>
      <c r="AG15" s="68">
        <v>23637.9519153853</v>
      </c>
      <c r="AH15" s="68">
        <v>23705.457953258672</v>
      </c>
      <c r="AI15" s="68">
        <f>'[3]Non-Banks'!L15</f>
        <v>23026.434637874969</v>
      </c>
      <c r="AJ15" s="68">
        <f>IFERROR(INDEX([2]CFI!$V$4:$V$93,MATCH($B$5:$B$39,[2]CFI!$B$4:$B$93,0)),"")</f>
        <v>22590.504190028034</v>
      </c>
    </row>
    <row r="16" spans="1:39" ht="13" x14ac:dyDescent="0.3">
      <c r="A16" s="21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 t="s">
        <v>5</v>
      </c>
      <c r="N16" s="77" t="str">
        <f t="shared" si="0"/>
        <v/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 t="str">
        <f>IFERROR(INDEX([2]CFI!$N$4:$N$93, MATCH($B$5:$B$39,[2]CFI!$B$4:$B$93,0)),"")</f>
        <v/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 t="str">
        <f>IFERROR(INDEX([2]CFI!$V$4:$V$93,MATCH($B$5:$B$39,[2]CFI!$B$4:$B$93,0)),"")</f>
        <v/>
      </c>
    </row>
    <row r="17" spans="1:36" ht="13" x14ac:dyDescent="0.3">
      <c r="A17" s="21" t="s">
        <v>42</v>
      </c>
      <c r="B17" s="29" t="s">
        <v>96</v>
      </c>
      <c r="C17" s="40">
        <v>0.15120705656725147</v>
      </c>
      <c r="D17" s="40">
        <v>0.14219653237724642</v>
      </c>
      <c r="E17" s="40">
        <v>0.1381670559845834</v>
      </c>
      <c r="F17" s="40">
        <v>0.15479143401836443</v>
      </c>
      <c r="G17" s="40">
        <v>0.16465113252116992</v>
      </c>
      <c r="H17" s="40">
        <v>0.16646572583941702</v>
      </c>
      <c r="I17" s="40">
        <v>0.16941671800235214</v>
      </c>
      <c r="J17" s="40">
        <v>0.16312008105856024</v>
      </c>
      <c r="K17" s="40">
        <v>0.16471726280638385</v>
      </c>
      <c r="L17" s="40">
        <v>0.16184865330604595</v>
      </c>
      <c r="M17" s="40">
        <v>0.15105963546402684</v>
      </c>
      <c r="N17" s="77">
        <f t="shared" si="0"/>
        <v>-6.6661153007048682E-2</v>
      </c>
      <c r="O17" s="35">
        <v>0.16709892088267411</v>
      </c>
      <c r="P17" s="35">
        <v>0.15076719892568388</v>
      </c>
      <c r="Q17" s="35">
        <v>0.14249891869750533</v>
      </c>
      <c r="R17" s="35">
        <v>0.1489488951565284</v>
      </c>
      <c r="S17" s="35">
        <v>0.15702305200561245</v>
      </c>
      <c r="T17" s="35">
        <v>0.15691607711160754</v>
      </c>
      <c r="U17" s="35">
        <v>0.16068753662048446</v>
      </c>
      <c r="V17" s="35">
        <v>0.15706787462003313</v>
      </c>
      <c r="W17" s="35">
        <v>0.15413043573517324</v>
      </c>
      <c r="X17" s="35">
        <v>0.15053115097074329</v>
      </c>
      <c r="Y17" s="35">
        <f>IFERROR(INDEX([2]CFI!$N$4:$N$93, MATCH($B$5:$B$39,[2]CFI!$B$4:$B$93,0)),"")</f>
        <v>0.13786317787822067</v>
      </c>
      <c r="Z17" s="67">
        <v>6.8944695660106747E-2</v>
      </c>
      <c r="AA17" s="67">
        <v>9.4120666280933532E-2</v>
      </c>
      <c r="AB17" s="67">
        <v>0.11262581455771514</v>
      </c>
      <c r="AC17" s="67">
        <v>0.19050505093288952</v>
      </c>
      <c r="AD17" s="67">
        <v>0.21483186211571209</v>
      </c>
      <c r="AE17" s="67">
        <v>0.23239596311365376</v>
      </c>
      <c r="AF17" s="67">
        <v>0.22867017539238002</v>
      </c>
      <c r="AG17" s="67">
        <v>0.20405049644270248</v>
      </c>
      <c r="AH17" s="67">
        <v>0.23723071558700903</v>
      </c>
      <c r="AI17" s="67">
        <f>'[3]Non-Banks'!L17</f>
        <v>0.24380639426077255</v>
      </c>
      <c r="AJ17" s="67">
        <f>IFERROR(INDEX([2]CFI!$V$4:$V$93,MATCH($B$5:$B$39,[2]CFI!$B$4:$B$93,0)),"")</f>
        <v>0.25934372816586126</v>
      </c>
    </row>
    <row r="18" spans="1:36" ht="13" x14ac:dyDescent="0.3">
      <c r="A18" s="21"/>
      <c r="B18" s="31" t="s">
        <v>12</v>
      </c>
      <c r="C18" s="41">
        <v>21135.704645421742</v>
      </c>
      <c r="D18" s="41">
        <v>22384.348377167778</v>
      </c>
      <c r="E18" s="41">
        <v>23289.887027109617</v>
      </c>
      <c r="F18" s="41">
        <v>27268.500952085044</v>
      </c>
      <c r="G18" s="41">
        <v>30424.502822661158</v>
      </c>
      <c r="H18" s="41">
        <v>30495.349438832549</v>
      </c>
      <c r="I18" s="41">
        <v>30595.241722098865</v>
      </c>
      <c r="J18" s="41">
        <v>29932.348204431048</v>
      </c>
      <c r="K18" s="41">
        <v>30649.55218618759</v>
      </c>
      <c r="L18" s="41">
        <v>30715.075401867634</v>
      </c>
      <c r="M18" s="41">
        <v>31414.036247301752</v>
      </c>
      <c r="N18" s="77">
        <f t="shared" si="0"/>
        <v>2.275627965385419E-2</v>
      </c>
      <c r="O18" s="36">
        <v>19575.392892016414</v>
      </c>
      <c r="P18" s="36">
        <v>20142.626601677126</v>
      </c>
      <c r="Q18" s="36">
        <v>20536.957116152225</v>
      </c>
      <c r="R18" s="36">
        <v>22550.184347424405</v>
      </c>
      <c r="S18" s="36">
        <v>25186.343560098976</v>
      </c>
      <c r="T18" s="36">
        <v>25109.012381207947</v>
      </c>
      <c r="U18" s="36">
        <v>25292.717644118915</v>
      </c>
      <c r="V18" s="36">
        <v>25109.012381207947</v>
      </c>
      <c r="W18" s="36">
        <v>25025.889432618278</v>
      </c>
      <c r="X18" s="36">
        <v>25101.083400125979</v>
      </c>
      <c r="Y18" s="36">
        <f>IFERROR(INDEX([2]CFI!$N$4:$N$93, MATCH($B$5:$B$39,[2]CFI!$B$4:$B$93,0)),"")</f>
        <v>25555.330669513372</v>
      </c>
      <c r="Z18" s="68">
        <v>1560.3117534053274</v>
      </c>
      <c r="AA18" s="68">
        <v>2241.7217754906542</v>
      </c>
      <c r="AB18" s="68">
        <v>2752.9299109573926</v>
      </c>
      <c r="AC18" s="68">
        <v>4718.3166046606366</v>
      </c>
      <c r="AD18" s="68">
        <v>5238.1592625621815</v>
      </c>
      <c r="AE18" s="68">
        <v>5386.3370576245998</v>
      </c>
      <c r="AF18" s="68">
        <v>5302.5240779799497</v>
      </c>
      <c r="AG18" s="68">
        <v>4823.3358232231003</v>
      </c>
      <c r="AH18" s="68">
        <v>5623.6627535693096</v>
      </c>
      <c r="AI18" s="68">
        <f>'[3]Non-Banks'!L18</f>
        <v>5613.9920017416543</v>
      </c>
      <c r="AJ18" s="68">
        <f>IFERROR(INDEX([2]CFI!$V$4:$V$93,MATCH($B$5:$B$39,[2]CFI!$B$4:$B$93,0)),"")</f>
        <v>5858.7055777883797</v>
      </c>
    </row>
    <row r="19" spans="1:36" ht="13" x14ac:dyDescent="0.3">
      <c r="A19" s="21"/>
      <c r="B19" s="31" t="s">
        <v>11</v>
      </c>
      <c r="C19" s="41">
        <v>139779.88279946009</v>
      </c>
      <c r="D19" s="41">
        <v>157418.38428086459</v>
      </c>
      <c r="E19" s="41">
        <v>168563.24296081325</v>
      </c>
      <c r="F19" s="41">
        <v>176162.85503789515</v>
      </c>
      <c r="G19" s="41">
        <v>184781.6189102091</v>
      </c>
      <c r="H19" s="41">
        <v>183192.962305347</v>
      </c>
      <c r="I19" s="41">
        <v>180591.63276716345</v>
      </c>
      <c r="J19" s="41">
        <v>183498.85562946301</v>
      </c>
      <c r="K19" s="41">
        <v>186073.70996818022</v>
      </c>
      <c r="L19" s="41">
        <v>189776.52748081443</v>
      </c>
      <c r="M19" s="41">
        <v>207957.84493192856</v>
      </c>
      <c r="N19" s="77">
        <f t="shared" si="0"/>
        <v>9.5803826176301898E-2</v>
      </c>
      <c r="O19" s="36">
        <v>117148.52967698679</v>
      </c>
      <c r="P19" s="36">
        <v>133600.85446441054</v>
      </c>
      <c r="Q19" s="36">
        <v>144120.0909022179</v>
      </c>
      <c r="R19" s="36">
        <v>151395.44555685841</v>
      </c>
      <c r="S19" s="36">
        <v>160399.01936945374</v>
      </c>
      <c r="T19" s="36">
        <v>160015.54998949537</v>
      </c>
      <c r="U19" s="36">
        <v>157403.10777092713</v>
      </c>
      <c r="V19" s="36">
        <v>159860.90371407772</v>
      </c>
      <c r="W19" s="36">
        <v>162368.25201492154</v>
      </c>
      <c r="X19" s="36">
        <v>166750.09284293946</v>
      </c>
      <c r="Y19" s="36">
        <f>IFERROR(INDEX([2]CFI!$N$4:$N$93, MATCH($B$5:$B$39,[2]CFI!$B$4:$B$93,0)),"")</f>
        <v>185367.34074190052</v>
      </c>
      <c r="Z19" s="68">
        <v>22631.353122473291</v>
      </c>
      <c r="AA19" s="68">
        <v>23817.529816454033</v>
      </c>
      <c r="AB19" s="68">
        <v>24443.152058595348</v>
      </c>
      <c r="AC19" s="68">
        <v>24767.40948103675</v>
      </c>
      <c r="AD19" s="68">
        <v>24382.599540755364</v>
      </c>
      <c r="AE19" s="68">
        <v>23177.41231585163</v>
      </c>
      <c r="AF19" s="68">
        <v>23188.52499623633</v>
      </c>
      <c r="AG19" s="68">
        <v>23637.9519153853</v>
      </c>
      <c r="AH19" s="68">
        <v>23705.457953258672</v>
      </c>
      <c r="AI19" s="68">
        <f>'[3]Non-Banks'!L19</f>
        <v>23026.434637874969</v>
      </c>
      <c r="AJ19" s="68">
        <f>IFERROR(INDEX([2]CFI!$V$4:$V$93,MATCH($B$5:$B$39,[2]CFI!$B$4:$B$93,0)),"")</f>
        <v>22590.504190028034</v>
      </c>
    </row>
    <row r="20" spans="1:36" ht="13" x14ac:dyDescent="0.3">
      <c r="A20" s="21"/>
      <c r="B20" s="3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 t="s">
        <v>5</v>
      </c>
      <c r="N20" s="77" t="str">
        <f t="shared" si="0"/>
        <v/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 t="str">
        <f>IFERROR(INDEX([2]CFI!$N$4:$N$93, MATCH($B$5:$B$39,[2]CFI!$B$4:$B$93,0)),"")</f>
        <v/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 t="str">
        <f>IFERROR(INDEX([2]CFI!$V$4:$V$93,MATCH($B$5:$B$39,[2]CFI!$B$4:$B$93,0)),"")</f>
        <v/>
      </c>
    </row>
    <row r="21" spans="1:36" ht="13" x14ac:dyDescent="0.3">
      <c r="A21" s="21" t="s">
        <v>43</v>
      </c>
      <c r="B21" s="29" t="s">
        <v>97</v>
      </c>
      <c r="C21" s="40">
        <v>9.4338075364613638E-2</v>
      </c>
      <c r="D21" s="40">
        <v>8.9475224714662946E-2</v>
      </c>
      <c r="E21" s="40">
        <v>7.941447363650507E-2</v>
      </c>
      <c r="F21" s="40">
        <v>8.0225495358397514E-2</v>
      </c>
      <c r="G21" s="40">
        <v>7.6445676617340141E-2</v>
      </c>
      <c r="H21" s="40">
        <v>7.5984610721193432E-2</v>
      </c>
      <c r="I21" s="40">
        <v>7.7808605743711012E-2</v>
      </c>
      <c r="J21" s="40">
        <v>7.4910568928311771E-2</v>
      </c>
      <c r="K21" s="40">
        <v>7.8646258287770138E-2</v>
      </c>
      <c r="L21" s="40">
        <v>7.7627525320361962E-2</v>
      </c>
      <c r="M21" s="40">
        <v>7.6079403501648615E-2</v>
      </c>
      <c r="N21" s="77">
        <f t="shared" si="0"/>
        <v>-1.9942949518542349E-2</v>
      </c>
      <c r="O21" s="35">
        <v>0.10154994452024699</v>
      </c>
      <c r="P21" s="35">
        <v>9.4582638630427179E-2</v>
      </c>
      <c r="Q21" s="35">
        <v>8.0772796982969089E-2</v>
      </c>
      <c r="R21" s="35">
        <v>7.7742453393439173E-2</v>
      </c>
      <c r="S21" s="35">
        <v>7.3921570509838941E-2</v>
      </c>
      <c r="T21" s="35">
        <v>7.0678880428150057E-2</v>
      </c>
      <c r="U21" s="35">
        <v>7.2670182161460498E-2</v>
      </c>
      <c r="V21" s="35">
        <v>7.1631528575381229E-2</v>
      </c>
      <c r="W21" s="35">
        <v>7.2878298682762702E-2</v>
      </c>
      <c r="X21" s="35">
        <v>7.1876577068310285E-2</v>
      </c>
      <c r="Y21" s="35">
        <f>IFERROR(INDEX([2]CFI!$N$4:$N$93, MATCH($B$5:$B$39,[2]CFI!$B$4:$B$93,0)),"")</f>
        <v>7.0619008211003267E-2</v>
      </c>
      <c r="Z21" s="67">
        <v>4.5664097813682837E-2</v>
      </c>
      <c r="AA21" s="67">
        <v>5.1706303422208437E-2</v>
      </c>
      <c r="AB21" s="67">
        <v>6.7815626223666339E-2</v>
      </c>
      <c r="AC21" s="67">
        <v>0.10095853042532385</v>
      </c>
      <c r="AD21" s="67">
        <v>9.9709697894785843E-2</v>
      </c>
      <c r="AE21" s="67">
        <v>0.12690398865139327</v>
      </c>
      <c r="AF21" s="67">
        <v>0.12649175913068855</v>
      </c>
      <c r="AG21" s="67">
        <v>0.10635242665750023</v>
      </c>
      <c r="AH21" s="67">
        <v>0.13500648392806727</v>
      </c>
      <c r="AI21" s="67">
        <f>'[3]Non-Banks'!L21</f>
        <v>0.13311883666866084</v>
      </c>
      <c r="AJ21" s="67">
        <f>IFERROR(INDEX([2]CFI!$V$4:$V$93,MATCH($B$5:$B$39,[2]CFI!$B$4:$B$93,0)),"")</f>
        <v>0.12932485896160853</v>
      </c>
    </row>
    <row r="22" spans="1:36" ht="13" x14ac:dyDescent="0.3">
      <c r="A22" s="21"/>
      <c r="B22" s="31" t="s">
        <v>10</v>
      </c>
      <c r="C22" s="41">
        <v>16494.850317645079</v>
      </c>
      <c r="D22" s="41">
        <v>17873.232540658795</v>
      </c>
      <c r="E22" s="41">
        <v>18121.698028418559</v>
      </c>
      <c r="F22" s="41">
        <v>20816.895220965474</v>
      </c>
      <c r="G22" s="41">
        <v>21946.714810087477</v>
      </c>
      <c r="H22" s="41">
        <v>21782.590987785017</v>
      </c>
      <c r="I22" s="41">
        <v>21823.665952631225</v>
      </c>
      <c r="J22" s="41">
        <v>21425.588662557268</v>
      </c>
      <c r="K22" s="41">
        <v>22468.906997815222</v>
      </c>
      <c r="L22" s="41">
        <v>22237.196025348603</v>
      </c>
      <c r="M22" s="41">
        <v>22648.238947584134</v>
      </c>
      <c r="N22" s="77">
        <f t="shared" si="0"/>
        <v>1.8484476269713813E-2</v>
      </c>
      <c r="O22" s="36">
        <v>15464.506303339753</v>
      </c>
      <c r="P22" s="36">
        <v>16642.886725913468</v>
      </c>
      <c r="Q22" s="36">
        <v>16499.432324129364</v>
      </c>
      <c r="R22" s="36">
        <v>18015.065147276939</v>
      </c>
      <c r="S22" s="36">
        <v>19144.884736397478</v>
      </c>
      <c r="T22" s="36">
        <v>18349.589149940417</v>
      </c>
      <c r="U22" s="36">
        <v>18436.505357358776</v>
      </c>
      <c r="V22" s="36">
        <v>18552.871411384167</v>
      </c>
      <c r="W22" s="36">
        <v>18888.008175743955</v>
      </c>
      <c r="X22" s="36">
        <v>18656.297203277332</v>
      </c>
      <c r="Y22" s="36">
        <f>IFERROR(INDEX([2]CFI!$N$4:$N$93, MATCH($B$5:$B$39,[2]CFI!$B$4:$B$93,0)),"")</f>
        <v>19067.340125512867</v>
      </c>
      <c r="Z22" s="68">
        <v>1030.3440143053274</v>
      </c>
      <c r="AA22" s="68">
        <v>1230.3458147453271</v>
      </c>
      <c r="AB22" s="68">
        <v>1622.2657042891963</v>
      </c>
      <c r="AC22" s="68">
        <v>2801.8300736885367</v>
      </c>
      <c r="AD22" s="68">
        <v>2801.8300736900001</v>
      </c>
      <c r="AE22" s="68">
        <v>3433.0018378445998</v>
      </c>
      <c r="AF22" s="68">
        <v>3387.1605952724499</v>
      </c>
      <c r="AG22" s="68">
        <v>2872.7172511731001</v>
      </c>
      <c r="AH22" s="68">
        <v>3580.8988220712672</v>
      </c>
      <c r="AI22" s="68">
        <f>'[3]Non-Banks'!L22</f>
        <v>3580.8988220712699</v>
      </c>
      <c r="AJ22" s="68">
        <f>IFERROR(INDEX([2]CFI!$V$4:$V$93,MATCH($B$5:$B$39,[2]CFI!$B$4:$B$93,0)),"")</f>
        <v>3580.8988220712667</v>
      </c>
    </row>
    <row r="23" spans="1:36" ht="13" x14ac:dyDescent="0.3">
      <c r="A23" s="21"/>
      <c r="B23" s="31" t="s">
        <v>32</v>
      </c>
      <c r="C23" s="41">
        <v>164193.4018372735</v>
      </c>
      <c r="D23" s="41">
        <v>188244.43909081485</v>
      </c>
      <c r="E23" s="41">
        <v>218244.62591236448</v>
      </c>
      <c r="F23" s="41">
        <v>246187.45672042362</v>
      </c>
      <c r="G23" s="41">
        <v>272699.68864902022</v>
      </c>
      <c r="H23" s="41">
        <v>274322.93319501547</v>
      </c>
      <c r="I23" s="41">
        <v>267326.10061413713</v>
      </c>
      <c r="J23" s="41">
        <v>274235.0039933275</v>
      </c>
      <c r="K23" s="41">
        <v>273211.31655931618</v>
      </c>
      <c r="L23" s="41">
        <v>274867.34115188237</v>
      </c>
      <c r="M23" s="41">
        <v>286117.7165846533</v>
      </c>
      <c r="N23" s="77">
        <f t="shared" si="0"/>
        <v>4.0930200676530561E-2</v>
      </c>
      <c r="O23" s="36">
        <v>143114.38771403671</v>
      </c>
      <c r="P23" s="36">
        <v>166193.15082653455</v>
      </c>
      <c r="Q23" s="36">
        <v>194886.68581914101</v>
      </c>
      <c r="R23" s="36">
        <v>219754.53275314515</v>
      </c>
      <c r="S23" s="36">
        <v>245960.94259657941</v>
      </c>
      <c r="T23" s="36">
        <v>248260.88147930879</v>
      </c>
      <c r="U23" s="36">
        <v>241127.95645368574</v>
      </c>
      <c r="V23" s="36">
        <v>247724.9801594512</v>
      </c>
      <c r="W23" s="36">
        <v>247318.9514329115</v>
      </c>
      <c r="X23" s="36">
        <v>248373.01498035237</v>
      </c>
      <c r="Y23" s="36">
        <f>IFERROR(INDEX([2]CFI!$N$4:$N$93, MATCH($B$5:$B$39,[2]CFI!$B$4:$B$93,0)),"")</f>
        <v>258986.89098276623</v>
      </c>
      <c r="Z23" s="68">
        <v>21079.014123236775</v>
      </c>
      <c r="AA23" s="68">
        <v>22051.288264280309</v>
      </c>
      <c r="AB23" s="68">
        <v>23357.940093223468</v>
      </c>
      <c r="AC23" s="68">
        <v>26432.923967278479</v>
      </c>
      <c r="AD23" s="68">
        <v>26738.746052440798</v>
      </c>
      <c r="AE23" s="68">
        <v>26062.051715706686</v>
      </c>
      <c r="AF23" s="68">
        <v>26198.144160451378</v>
      </c>
      <c r="AG23" s="68">
        <v>26510.023833876301</v>
      </c>
      <c r="AH23" s="68">
        <v>25892.365126404664</v>
      </c>
      <c r="AI23" s="68">
        <f>'[3]Non-Banks'!L23</f>
        <v>26494.326171529985</v>
      </c>
      <c r="AJ23" s="68">
        <f>IFERROR(INDEX([2]CFI!$V$4:$V$93,MATCH($B$5:$B$39,[2]CFI!$B$4:$B$93,0)),"")</f>
        <v>27130.825601887049</v>
      </c>
    </row>
    <row r="24" spans="1:36" ht="13" x14ac:dyDescent="0.3">
      <c r="A24" s="21"/>
      <c r="B24" s="31" t="s">
        <v>33</v>
      </c>
      <c r="C24" s="41">
        <v>10654.8792400435</v>
      </c>
      <c r="D24" s="41">
        <v>11511.7794339963</v>
      </c>
      <c r="E24" s="41">
        <v>9946.7502763761986</v>
      </c>
      <c r="F24" s="41">
        <v>13292.339919890799</v>
      </c>
      <c r="G24" s="41">
        <v>14389.336933746503</v>
      </c>
      <c r="H24" s="41">
        <v>12348.154292828576</v>
      </c>
      <c r="I24" s="41">
        <v>13152.7197430205</v>
      </c>
      <c r="J24" s="41">
        <v>11780.560553528576</v>
      </c>
      <c r="K24" s="41">
        <v>12484.500215596338</v>
      </c>
      <c r="L24" s="41">
        <v>11592.853651155001</v>
      </c>
      <c r="M24" s="41">
        <v>11574.403820751213</v>
      </c>
      <c r="N24" s="77">
        <f t="shared" si="0"/>
        <v>-1.591483077330987E-3</v>
      </c>
      <c r="O24" s="36">
        <v>9170.3464273635</v>
      </c>
      <c r="P24" s="36">
        <v>9768.1774563863</v>
      </c>
      <c r="Q24" s="36">
        <v>9382.9809550361988</v>
      </c>
      <c r="R24" s="36">
        <v>11972.977261315798</v>
      </c>
      <c r="S24" s="36">
        <v>13028.207719826503</v>
      </c>
      <c r="T24" s="36">
        <v>11358.244330048576</v>
      </c>
      <c r="U24" s="36">
        <v>12573.1463782305</v>
      </c>
      <c r="V24" s="36">
        <v>11279.284866948576</v>
      </c>
      <c r="W24" s="36">
        <v>11852.962801296337</v>
      </c>
      <c r="X24" s="36">
        <v>11187.163929485001</v>
      </c>
      <c r="Y24" s="36">
        <f>IFERROR(INDEX([2]CFI!$N$4:$N$93, MATCH($B$5:$B$39,[2]CFI!$B$4:$B$93,0)),"")</f>
        <v>11016.053104771214</v>
      </c>
      <c r="Z24" s="68">
        <v>1484.53281268</v>
      </c>
      <c r="AA24" s="68">
        <v>1743.6019776099997</v>
      </c>
      <c r="AB24" s="68">
        <v>563.76932134000003</v>
      </c>
      <c r="AC24" s="68">
        <v>1319.3626585750001</v>
      </c>
      <c r="AD24" s="68">
        <v>1361.1292139199998</v>
      </c>
      <c r="AE24" s="68">
        <v>989.90996277999989</v>
      </c>
      <c r="AF24" s="68">
        <v>579.57336479000003</v>
      </c>
      <c r="AG24" s="68">
        <v>501.27568658000007</v>
      </c>
      <c r="AH24" s="68">
        <v>631.53741430000002</v>
      </c>
      <c r="AI24" s="68">
        <f>'[3]Non-Banks'!L24</f>
        <v>405.68972166999998</v>
      </c>
      <c r="AJ24" s="68">
        <f>IFERROR(INDEX([2]CFI!$V$4:$V$93,MATCH($B$5:$B$39,[2]CFI!$B$4:$B$93,0)),"")</f>
        <v>558.3507159799999</v>
      </c>
    </row>
    <row r="25" spans="1:36" ht="13" x14ac:dyDescent="0.3">
      <c r="A25" s="21"/>
      <c r="B25" s="3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 t="s">
        <v>5</v>
      </c>
      <c r="N25" s="77" t="str">
        <f t="shared" si="0"/>
        <v/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 t="str">
        <f>IFERROR(INDEX([2]CFI!$N$4:$N$93, MATCH($B$5:$B$39,[2]CFI!$B$4:$B$93,0)),"")</f>
        <v/>
      </c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 t="str">
        <f>IFERROR(INDEX([2]CFI!$V$4:$V$93,MATCH($B$5:$B$39,[2]CFI!$B$4:$B$93,0)),"")</f>
        <v/>
      </c>
    </row>
    <row r="26" spans="1:36" ht="13" x14ac:dyDescent="0.3">
      <c r="A26" s="21" t="s">
        <v>44</v>
      </c>
      <c r="B26" s="29" t="s">
        <v>6</v>
      </c>
      <c r="C26" s="40">
        <v>0.13563869056281785</v>
      </c>
      <c r="D26" s="40">
        <v>0.13700327926635672</v>
      </c>
      <c r="E26" s="40">
        <v>0.14295177713917129</v>
      </c>
      <c r="F26" s="40">
        <v>0.15630728352723408</v>
      </c>
      <c r="G26" s="40">
        <v>0.14688599670974478</v>
      </c>
      <c r="H26" s="40">
        <v>0.14779818704341788</v>
      </c>
      <c r="I26" s="40">
        <v>0.14397956166366252</v>
      </c>
      <c r="J26" s="40">
        <v>0.14870905851791857</v>
      </c>
      <c r="K26" s="40">
        <v>0.14784897004721489</v>
      </c>
      <c r="L26" s="40">
        <v>0.14281872165154724</v>
      </c>
      <c r="M26" s="40">
        <v>0.14324126764950648</v>
      </c>
      <c r="N26" s="77">
        <f t="shared" si="0"/>
        <v>2.9586177013275466E-3</v>
      </c>
      <c r="O26" s="35">
        <v>0.1455271509650867</v>
      </c>
      <c r="P26" s="35">
        <v>0.13435149549823813</v>
      </c>
      <c r="Q26" s="35">
        <v>0.14592709432106854</v>
      </c>
      <c r="R26" s="35">
        <v>0.15114527218371501</v>
      </c>
      <c r="S26" s="35">
        <v>0.14248790849358206</v>
      </c>
      <c r="T26" s="35">
        <v>0.14326378696059708</v>
      </c>
      <c r="U26" s="35">
        <v>0.13877581906359196</v>
      </c>
      <c r="V26" s="35">
        <v>0.14362736266101475</v>
      </c>
      <c r="W26" s="35">
        <v>0.14280971767041437</v>
      </c>
      <c r="X26" s="35">
        <v>0.13691843715417656</v>
      </c>
      <c r="Y26" s="35">
        <f>IFERROR(INDEX([2]CFI!$N$4:$N$93, MATCH($B$5:$B$39,[2]CFI!$B$4:$B$93,0)),"")</f>
        <v>0.13658581387052143</v>
      </c>
      <c r="Z26" s="67">
        <v>8.7172948671432812E-2</v>
      </c>
      <c r="AA26" s="67">
        <v>0.15078126445719478</v>
      </c>
      <c r="AB26" s="67">
        <v>0.12585335603698306</v>
      </c>
      <c r="AC26" s="67">
        <v>0.18741554525926005</v>
      </c>
      <c r="AD26" s="67">
        <v>0.18704723341985882</v>
      </c>
      <c r="AE26" s="67">
        <v>0.19061014798718742</v>
      </c>
      <c r="AF26" s="67">
        <v>0.19428957052751175</v>
      </c>
      <c r="AG26" s="67">
        <v>0.19802449265257072</v>
      </c>
      <c r="AH26" s="67">
        <v>0.19735013974736421</v>
      </c>
      <c r="AI26" s="67">
        <f>'[3]Non-Banks'!L26</f>
        <v>0.20432114426763884</v>
      </c>
      <c r="AJ26" s="67">
        <f>IFERROR(INDEX([2]CFI!$V$4:$V$93,MATCH($B$5:$B$39,[2]CFI!$B$4:$B$93,0)),"")</f>
        <v>0.21211832718618848</v>
      </c>
    </row>
    <row r="27" spans="1:36" ht="13" x14ac:dyDescent="0.3">
      <c r="A27" s="21"/>
      <c r="B27" s="31" t="s">
        <v>34</v>
      </c>
      <c r="C27" s="41">
        <v>17754.2460815868</v>
      </c>
      <c r="D27" s="41">
        <v>20635.451177659997</v>
      </c>
      <c r="E27" s="41">
        <v>22781.973610500001</v>
      </c>
      <c r="F27" s="41">
        <v>26860.8015132158</v>
      </c>
      <c r="G27" s="41">
        <v>27619.249565424001</v>
      </c>
      <c r="H27" s="41">
        <v>28398.840502520001</v>
      </c>
      <c r="I27" s="41">
        <v>27320.094965303</v>
      </c>
      <c r="J27" s="41">
        <v>28365.94667705</v>
      </c>
      <c r="K27" s="41">
        <v>28569.775851139999</v>
      </c>
      <c r="L27" s="41">
        <v>28841.96554832</v>
      </c>
      <c r="M27" s="41">
        <v>29022.020292739995</v>
      </c>
      <c r="N27" s="77">
        <f t="shared" si="0"/>
        <v>6.2428042263049785E-3</v>
      </c>
      <c r="O27" s="36">
        <v>15820.6893223468</v>
      </c>
      <c r="P27" s="36">
        <v>16969.918976759996</v>
      </c>
      <c r="Q27" s="36">
        <v>19809.13317592</v>
      </c>
      <c r="R27" s="36">
        <v>22277.1299411158</v>
      </c>
      <c r="S27" s="36">
        <v>24147.822043843</v>
      </c>
      <c r="T27" s="36">
        <v>24891.234929760001</v>
      </c>
      <c r="U27" s="36">
        <v>23864.315056202999</v>
      </c>
      <c r="V27" s="36">
        <v>24837.273394390002</v>
      </c>
      <c r="W27" s="36">
        <v>25046.28147505</v>
      </c>
      <c r="X27" s="36">
        <v>25229.95809656</v>
      </c>
      <c r="Y27" s="36">
        <f>IFERROR(INDEX([2]CFI!$N$4:$N$93, MATCH($B$5:$B$39,[2]CFI!$B$4:$B$93,0)),"")</f>
        <v>25235.141411499997</v>
      </c>
      <c r="Z27" s="68">
        <v>1933.55675924</v>
      </c>
      <c r="AA27" s="68">
        <v>3665.5322009000006</v>
      </c>
      <c r="AB27" s="68">
        <v>2972.8404345800004</v>
      </c>
      <c r="AC27" s="68">
        <v>4583.6715720999991</v>
      </c>
      <c r="AD27" s="68">
        <v>3471.4275215810003</v>
      </c>
      <c r="AE27" s="68">
        <v>3507.6055727600001</v>
      </c>
      <c r="AF27" s="68">
        <v>3455.7799091000002</v>
      </c>
      <c r="AG27" s="68">
        <v>3528.67328266</v>
      </c>
      <c r="AH27" s="68">
        <v>3523.4943760900001</v>
      </c>
      <c r="AI27" s="68">
        <f>'[3]Non-Banks'!L27</f>
        <v>3612.0074517599996</v>
      </c>
      <c r="AJ27" s="68">
        <f>IFERROR(INDEX([2]CFI!$V$4:$V$93,MATCH($B$5:$B$39,[2]CFI!$B$4:$B$93,0)),"")</f>
        <v>3786.8788812399998</v>
      </c>
    </row>
    <row r="28" spans="1:36" ht="13" x14ac:dyDescent="0.3">
      <c r="A28" s="21"/>
      <c r="B28" s="31" t="s">
        <v>35</v>
      </c>
      <c r="C28" s="41">
        <v>120238.79134847003</v>
      </c>
      <c r="D28" s="41">
        <v>139108.34650869237</v>
      </c>
      <c r="E28" s="41">
        <v>149421.49310209203</v>
      </c>
      <c r="F28" s="41">
        <v>158553.78846948605</v>
      </c>
      <c r="G28" s="41">
        <v>173642.53937915509</v>
      </c>
      <c r="H28" s="41">
        <v>179797.91373828621</v>
      </c>
      <c r="I28" s="41">
        <v>176597.09370010535</v>
      </c>
      <c r="J28" s="41">
        <v>178967.38015535616</v>
      </c>
      <c r="K28" s="41">
        <v>180751.71808214608</v>
      </c>
      <c r="L28" s="41">
        <v>190355.21880596562</v>
      </c>
      <c r="M28" s="41">
        <v>191034.94730390693</v>
      </c>
      <c r="N28" s="77">
        <f t="shared" si="0"/>
        <v>3.5708424607689641E-3</v>
      </c>
      <c r="O28" s="36">
        <v>99542.627182230004</v>
      </c>
      <c r="P28" s="36">
        <v>116541.68544337233</v>
      </c>
      <c r="Q28" s="36">
        <v>126363.79909347199</v>
      </c>
      <c r="R28" s="36">
        <v>135415.88657319604</v>
      </c>
      <c r="S28" s="36">
        <v>156444.57280688509</v>
      </c>
      <c r="T28" s="36">
        <v>162385.83613744617</v>
      </c>
      <c r="U28" s="36">
        <v>159389.9176283853</v>
      </c>
      <c r="V28" s="36">
        <v>161649.27786806616</v>
      </c>
      <c r="W28" s="36">
        <v>163529.23025683608</v>
      </c>
      <c r="X28" s="36">
        <v>173082.8191418956</v>
      </c>
      <c r="Y28" s="36">
        <f>IFERROR(INDEX([2]CFI!$N$4:$N$93, MATCH($B$5:$B$39,[2]CFI!$B$4:$B$93,0)),"")</f>
        <v>173740.6262047069</v>
      </c>
      <c r="Z28" s="68">
        <v>20696.164166240022</v>
      </c>
      <c r="AA28" s="68">
        <v>22566.661065320022</v>
      </c>
      <c r="AB28" s="68">
        <v>23057.694008620041</v>
      </c>
      <c r="AC28" s="68">
        <v>23137.901896290008</v>
      </c>
      <c r="AD28" s="68">
        <v>17197.966572270005</v>
      </c>
      <c r="AE28" s="68">
        <v>17412.07760084005</v>
      </c>
      <c r="AF28" s="68">
        <v>17207.176071720052</v>
      </c>
      <c r="AG28" s="68">
        <v>17318.102287289999</v>
      </c>
      <c r="AH28" s="68">
        <v>17222.487825309992</v>
      </c>
      <c r="AI28" s="68">
        <f>'[3]Non-Banks'!L28</f>
        <v>17272.39966407001</v>
      </c>
      <c r="AJ28" s="68">
        <f>IFERROR(INDEX([2]CFI!$V$4:$V$93,MATCH($B$5:$B$39,[2]CFI!$B$4:$B$93,0)),"")</f>
        <v>17294.321099200017</v>
      </c>
    </row>
    <row r="29" spans="1:36" ht="13" x14ac:dyDescent="0.3">
      <c r="A29" s="21"/>
      <c r="B29" s="31" t="s">
        <v>36</v>
      </c>
      <c r="C29" s="41">
        <v>10654.8792400435</v>
      </c>
      <c r="D29" s="41">
        <v>11511.7794339963</v>
      </c>
      <c r="E29" s="41">
        <v>9946.7502763761986</v>
      </c>
      <c r="F29" s="41">
        <v>13292.339919890799</v>
      </c>
      <c r="G29" s="41">
        <v>14389.336933746503</v>
      </c>
      <c r="H29" s="41">
        <v>12348.154292828576</v>
      </c>
      <c r="I29" s="41">
        <v>13152.7197430205</v>
      </c>
      <c r="J29" s="41">
        <v>11780.560553528576</v>
      </c>
      <c r="K29" s="41">
        <v>12484.500215596338</v>
      </c>
      <c r="L29" s="41">
        <v>11592.853651155001</v>
      </c>
      <c r="M29" s="41">
        <v>11574.403820751213</v>
      </c>
      <c r="N29" s="77">
        <f t="shared" si="0"/>
        <v>-1.591483077330987E-3</v>
      </c>
      <c r="O29" s="36">
        <v>9170.3464273635</v>
      </c>
      <c r="P29" s="36">
        <v>9768.1774563863</v>
      </c>
      <c r="Q29" s="36">
        <v>9382.9809550361988</v>
      </c>
      <c r="R29" s="36">
        <v>11972.977261315798</v>
      </c>
      <c r="S29" s="36">
        <v>13028.207719826503</v>
      </c>
      <c r="T29" s="36">
        <v>11358.244330048576</v>
      </c>
      <c r="U29" s="36">
        <v>12573.1463782305</v>
      </c>
      <c r="V29" s="36">
        <v>11279.284866948576</v>
      </c>
      <c r="W29" s="36">
        <v>11852.962801296337</v>
      </c>
      <c r="X29" s="36">
        <v>11187.163929485001</v>
      </c>
      <c r="Y29" s="36">
        <f>IFERROR(INDEX([2]CFI!$N$4:$N$93, MATCH($B$5:$B$39,[2]CFI!$B$4:$B$93,0)),"")</f>
        <v>11016.053104771214</v>
      </c>
      <c r="Z29" s="68">
        <v>1484.53281268</v>
      </c>
      <c r="AA29" s="68">
        <v>1743.6019776099997</v>
      </c>
      <c r="AB29" s="68">
        <v>563.76932134000003</v>
      </c>
      <c r="AC29" s="68">
        <v>1319.3626585750001</v>
      </c>
      <c r="AD29" s="68">
        <v>1361.1292139199998</v>
      </c>
      <c r="AE29" s="68">
        <v>989.90996277999989</v>
      </c>
      <c r="AF29" s="68">
        <v>579.57336479000003</v>
      </c>
      <c r="AG29" s="68">
        <v>501.27568658000007</v>
      </c>
      <c r="AH29" s="68">
        <v>631.53741430000002</v>
      </c>
      <c r="AI29" s="68">
        <f>'[3]Non-Banks'!L29</f>
        <v>405.68972166999998</v>
      </c>
      <c r="AJ29" s="68">
        <f>IFERROR(INDEX([2]CFI!$V$4:$V$93,MATCH($B$5:$B$39,[2]CFI!$B$4:$B$93,0)),"")</f>
        <v>558.3507159799999</v>
      </c>
    </row>
    <row r="30" spans="1:36" ht="13" x14ac:dyDescent="0.3">
      <c r="A30" s="21"/>
      <c r="B30" s="3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 t="s">
        <v>5</v>
      </c>
      <c r="N30" s="77" t="str">
        <f t="shared" si="0"/>
        <v/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 t="str">
        <f>IFERROR(INDEX([2]CFI!$N$4:$N$93, MATCH($B$5:$B$39,[2]CFI!$B$4:$B$93,0)),"")</f>
        <v/>
      </c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 t="str">
        <f>IFERROR(INDEX([2]CFI!$V$4:$V$93,MATCH($B$5:$B$39,[2]CFI!$B$4:$B$93,0)),"")</f>
        <v/>
      </c>
    </row>
    <row r="31" spans="1:36" ht="13" x14ac:dyDescent="0.3">
      <c r="A31" s="21" t="s">
        <v>45</v>
      </c>
      <c r="B31" s="29" t="s">
        <v>7</v>
      </c>
      <c r="C31" s="40">
        <v>0.13562789594440866</v>
      </c>
      <c r="D31" s="40">
        <v>0.16926720926043579</v>
      </c>
      <c r="E31" s="40">
        <v>0.16703522924064323</v>
      </c>
      <c r="F31" s="40">
        <v>0.21894619945437152</v>
      </c>
      <c r="G31" s="40">
        <v>0.2155124562728187</v>
      </c>
      <c r="H31" s="40">
        <v>0.21668773042090522</v>
      </c>
      <c r="I31" s="40">
        <v>0.21520508735443444</v>
      </c>
      <c r="J31" s="40">
        <v>0.21943034688965496</v>
      </c>
      <c r="K31" s="40">
        <v>0.21191272863664359</v>
      </c>
      <c r="L31" s="40">
        <v>0.21444317693760329</v>
      </c>
      <c r="M31" s="40">
        <v>0.21030397835448775</v>
      </c>
      <c r="N31" s="77">
        <f t="shared" si="0"/>
        <v>-1.93020763925724E-2</v>
      </c>
      <c r="O31" s="35">
        <v>0.12613631372107689</v>
      </c>
      <c r="P31" s="35">
        <v>0.15575588300232604</v>
      </c>
      <c r="Q31" s="35">
        <v>0.15683494115726448</v>
      </c>
      <c r="R31" s="35">
        <v>0.206725978112548</v>
      </c>
      <c r="S31" s="35">
        <v>0.21231742898363767</v>
      </c>
      <c r="T31" s="35">
        <v>0.22078096732989547</v>
      </c>
      <c r="U31" s="35">
        <v>0.21895772482168044</v>
      </c>
      <c r="V31" s="35">
        <v>0.21779251075122599</v>
      </c>
      <c r="W31" s="35">
        <v>0.21722732242349804</v>
      </c>
      <c r="X31" s="35">
        <v>0.22026293990310813</v>
      </c>
      <c r="Y31" s="35">
        <f>IFERROR(INDEX([2]CFI!$N$4:$N$93, MATCH($B$5:$B$39,[2]CFI!$B$4:$B$93,0)),"")</f>
        <v>0.21431557410161239</v>
      </c>
      <c r="Z31" s="67">
        <v>0.25444002635416924</v>
      </c>
      <c r="AA31" s="67">
        <v>0.29123418798798295</v>
      </c>
      <c r="AB31" s="67">
        <v>0.24455335235719897</v>
      </c>
      <c r="AC31" s="67">
        <v>0.30712919119645649</v>
      </c>
      <c r="AD31" s="67">
        <v>0.23734405475389894</v>
      </c>
      <c r="AE31" s="67">
        <v>0.19480914744277905</v>
      </c>
      <c r="AF31" s="67">
        <v>0.19477927085619406</v>
      </c>
      <c r="AG31" s="67">
        <v>0.23000798492792068</v>
      </c>
      <c r="AH31" s="67">
        <v>0.18388007653316921</v>
      </c>
      <c r="AI31" s="67">
        <f>'[3]Non-Banks'!L31</f>
        <v>0.18412251362595958</v>
      </c>
      <c r="AJ31" s="67">
        <f>IFERROR(INDEX([2]CFI!$V$4:$V$93,MATCH($B$5:$B$39,[2]CFI!$B$4:$B$93,0)),"")</f>
        <v>0.1889432908966269</v>
      </c>
    </row>
    <row r="32" spans="1:36" ht="13" x14ac:dyDescent="0.3">
      <c r="A32" s="21"/>
      <c r="B32" s="31" t="s">
        <v>13</v>
      </c>
      <c r="C32" s="41">
        <v>2879.3057257099999</v>
      </c>
      <c r="D32" s="41">
        <v>3804.7516829699998</v>
      </c>
      <c r="E32" s="41">
        <v>3945.3857336999995</v>
      </c>
      <c r="F32" s="41">
        <v>5038.5803815399995</v>
      </c>
      <c r="G32" s="41">
        <v>4729.7904158410001</v>
      </c>
      <c r="H32" s="41">
        <v>4720.0202038299994</v>
      </c>
      <c r="I32" s="41">
        <v>4696.5639377299995</v>
      </c>
      <c r="J32" s="41">
        <v>4701.4243525399997</v>
      </c>
      <c r="K32" s="41">
        <v>4761.4473913899992</v>
      </c>
      <c r="L32" s="41">
        <v>4768.6149618599993</v>
      </c>
      <c r="M32" s="41">
        <v>4763.0147533999998</v>
      </c>
      <c r="N32" s="77">
        <f t="shared" si="0"/>
        <v>-1.174388895893402E-3</v>
      </c>
      <c r="O32" s="36">
        <v>2479.70747424</v>
      </c>
      <c r="P32" s="36">
        <v>3151.8856619899998</v>
      </c>
      <c r="Q32" s="36">
        <v>3273.6836529699995</v>
      </c>
      <c r="R32" s="36">
        <v>4178.3330433900001</v>
      </c>
      <c r="S32" s="36">
        <v>4064.7927054200004</v>
      </c>
      <c r="T32" s="36">
        <v>4051.2400426299996</v>
      </c>
      <c r="U32" s="36">
        <v>4036.8152667099998</v>
      </c>
      <c r="V32" s="36">
        <v>4040.6764463299996</v>
      </c>
      <c r="W32" s="36">
        <v>4102.9914419299994</v>
      </c>
      <c r="X32" s="36">
        <v>4109.2908696999993</v>
      </c>
      <c r="Y32" s="36">
        <f>IFERROR(INDEX([2]CFI!$N$4:$N$93, MATCH($B$5:$B$39,[2]CFI!$B$4:$B$93,0)),"")</f>
        <v>4086.42794559</v>
      </c>
      <c r="Z32" s="68">
        <v>399.59825146999992</v>
      </c>
      <c r="AA32" s="68">
        <v>652.86602098000003</v>
      </c>
      <c r="AB32" s="68">
        <v>671.70208073000015</v>
      </c>
      <c r="AC32" s="68">
        <v>860.24733814999979</v>
      </c>
      <c r="AD32" s="68">
        <v>664.99771042100008</v>
      </c>
      <c r="AE32" s="68">
        <v>668.78016120000007</v>
      </c>
      <c r="AF32" s="68">
        <v>659.74867102000007</v>
      </c>
      <c r="AG32" s="68">
        <v>660.74790621000011</v>
      </c>
      <c r="AH32" s="68">
        <v>658.45594946000006</v>
      </c>
      <c r="AI32" s="68">
        <f>'[3]Non-Banks'!L32</f>
        <v>659.32409215999996</v>
      </c>
      <c r="AJ32" s="68">
        <f>IFERROR(INDEX([2]CFI!$V$4:$V$93,MATCH($B$5:$B$39,[2]CFI!$B$4:$B$93,0)),"")</f>
        <v>676.58680780999998</v>
      </c>
    </row>
    <row r="33" spans="1:36" ht="13" x14ac:dyDescent="0.3">
      <c r="A33" s="21"/>
      <c r="B33" s="31" t="s">
        <v>10</v>
      </c>
      <c r="C33" s="41">
        <v>21229.450664708191</v>
      </c>
      <c r="D33" s="41">
        <v>22477.7834974285</v>
      </c>
      <c r="E33" s="41">
        <v>23620.081533913944</v>
      </c>
      <c r="F33" s="41">
        <v>23012.869801332366</v>
      </c>
      <c r="G33" s="41">
        <v>21946.714810087477</v>
      </c>
      <c r="H33" s="41">
        <v>21782.590987785017</v>
      </c>
      <c r="I33" s="41">
        <v>21823.665952631225</v>
      </c>
      <c r="J33" s="41">
        <v>21425.588662557268</v>
      </c>
      <c r="K33" s="41">
        <v>22468.906997815222</v>
      </c>
      <c r="L33" s="41">
        <v>22237.196025348603</v>
      </c>
      <c r="M33" s="41" t="s">
        <v>5</v>
      </c>
      <c r="N33" s="77" t="str">
        <f t="shared" si="0"/>
        <v/>
      </c>
      <c r="O33" s="36">
        <v>19658.949917652862</v>
      </c>
      <c r="P33" s="36">
        <v>20236.061721937847</v>
      </c>
      <c r="Q33" s="36">
        <v>20873.433106257551</v>
      </c>
      <c r="R33" s="36">
        <v>20211.939890375976</v>
      </c>
      <c r="S33" s="36">
        <v>19144.884736397478</v>
      </c>
      <c r="T33" s="36">
        <v>18349.589149940417</v>
      </c>
      <c r="U33" s="36">
        <v>18436.505357358776</v>
      </c>
      <c r="V33" s="36">
        <v>18552.871411384167</v>
      </c>
      <c r="W33" s="36">
        <v>18888.008175743955</v>
      </c>
      <c r="X33" s="36">
        <v>18656.297203277332</v>
      </c>
      <c r="Y33" s="36">
        <f>IFERROR(INDEX([2]CFI!$N$4:$N$93, MATCH($B$5:$B$39,[2]CFI!$B$4:$B$93,0)),"")</f>
        <v>19067.340125512867</v>
      </c>
      <c r="Z33" s="68">
        <v>1570.5007470553273</v>
      </c>
      <c r="AA33" s="68">
        <v>2241.7217754906542</v>
      </c>
      <c r="AB33" s="68">
        <v>2746.648427656392</v>
      </c>
      <c r="AC33" s="68">
        <v>2800.9299109563926</v>
      </c>
      <c r="AD33" s="68">
        <v>2801.8300736900001</v>
      </c>
      <c r="AE33" s="68">
        <v>3433.0018378445998</v>
      </c>
      <c r="AF33" s="68">
        <v>3387.1605952724499</v>
      </c>
      <c r="AG33" s="68">
        <v>2872.7172511731001</v>
      </c>
      <c r="AH33" s="68">
        <v>3580.8988220712672</v>
      </c>
      <c r="AI33" s="68">
        <f>'[3]Non-Banks'!L33</f>
        <v>3580.8988220712699</v>
      </c>
      <c r="AJ33" s="68">
        <f>IFERROR(INDEX([2]CFI!$V$4:$V$93,MATCH($B$5:$B$39,[2]CFI!$B$4:$B$93,0)),"")</f>
        <v>3580.8988220712667</v>
      </c>
    </row>
    <row r="34" spans="1:36" s="2" customFormat="1" ht="13" x14ac:dyDescent="0.3">
      <c r="A34" s="21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 t="s">
        <v>5</v>
      </c>
      <c r="N34" s="77" t="str">
        <f t="shared" si="0"/>
        <v/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 t="str">
        <f>IFERROR(INDEX([2]CFI!$N$4:$N$93, MATCH($B$5:$B$39,[2]CFI!$B$4:$B$93,0)),"")</f>
        <v/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 t="str">
        <f>IFERROR(INDEX([2]CFI!$V$4:$V$93,MATCH($B$5:$B$39,[2]CFI!$B$4:$B$93,0)),"")</f>
        <v/>
      </c>
    </row>
    <row r="35" spans="1:36" s="19" customFormat="1" ht="30" customHeight="1" x14ac:dyDescent="0.35">
      <c r="A35" s="22" t="s">
        <v>46</v>
      </c>
      <c r="B35" s="32" t="s">
        <v>98</v>
      </c>
      <c r="C35" s="40">
        <v>0.22241728487506107</v>
      </c>
      <c r="D35" s="40">
        <v>0.2332065912644555</v>
      </c>
      <c r="E35" s="40">
        <v>0.30674633041944371</v>
      </c>
      <c r="F35" s="40">
        <v>0.32640529665395596</v>
      </c>
      <c r="G35" s="40">
        <v>0.29222106316709529</v>
      </c>
      <c r="H35" s="40">
        <v>0.27685838524241424</v>
      </c>
      <c r="I35" s="40">
        <v>0.25133870847644496</v>
      </c>
      <c r="J35" s="40">
        <v>0.27803644915082643</v>
      </c>
      <c r="K35" s="40">
        <v>0.23509806153349574</v>
      </c>
      <c r="L35" s="40">
        <v>0.25211788327532991</v>
      </c>
      <c r="M35" s="40">
        <v>0.25606093012238723</v>
      </c>
      <c r="N35" s="77">
        <f t="shared" si="0"/>
        <v>1.5639695192709684E-2</v>
      </c>
      <c r="O35" s="37">
        <v>0.23231014961297108</v>
      </c>
      <c r="P35" s="37">
        <v>0.24673841618137909</v>
      </c>
      <c r="Q35" s="37">
        <v>0.32162180305919669</v>
      </c>
      <c r="R35" s="37">
        <v>0.33950558391046365</v>
      </c>
      <c r="S35" s="37">
        <v>0.29746725485451325</v>
      </c>
      <c r="T35" s="37">
        <v>0.27909372887186357</v>
      </c>
      <c r="U35" s="37">
        <v>0.25076161355556131</v>
      </c>
      <c r="V35" s="37">
        <v>0.28150037761938879</v>
      </c>
      <c r="W35" s="37">
        <v>0.23631278843823425</v>
      </c>
      <c r="X35" s="37">
        <v>0.25334668281006678</v>
      </c>
      <c r="Y35" s="37">
        <f>IFERROR(INDEX([2]CFI!$N$4:$N$93, MATCH($B$5:$B$39,[2]CFI!$B$4:$B$93,0)),"")</f>
        <v>0.25779517646437788</v>
      </c>
      <c r="Z35" s="69">
        <v>0.15981241469719062</v>
      </c>
      <c r="AA35" s="69">
        <v>0.13350396646118556</v>
      </c>
      <c r="AB35" s="69">
        <v>0.18094197500221626</v>
      </c>
      <c r="AC35" s="69">
        <v>0.2074474077470464</v>
      </c>
      <c r="AD35" s="69">
        <v>0.23835816593863918</v>
      </c>
      <c r="AE35" s="69">
        <v>0.25265854828084466</v>
      </c>
      <c r="AF35" s="69">
        <v>0.25732383313814733</v>
      </c>
      <c r="AG35" s="69">
        <v>0.24233072152642221</v>
      </c>
      <c r="AH35" s="69">
        <v>0.22176176844720361</v>
      </c>
      <c r="AI35" s="69">
        <f>'[3]Non-Banks'!L35</f>
        <v>0.23895816333913494</v>
      </c>
      <c r="AJ35" s="69">
        <f>IFERROR(INDEX([2]CFI!$V$4:$V$93,MATCH($B$5:$B$39,[2]CFI!$B$4:$B$93,0)),"")</f>
        <v>0.17420065277518162</v>
      </c>
    </row>
    <row r="36" spans="1:36" ht="13" x14ac:dyDescent="0.3">
      <c r="A36" s="21"/>
      <c r="B36" s="31" t="s">
        <v>14</v>
      </c>
      <c r="C36" s="41">
        <v>31797.653854812776</v>
      </c>
      <c r="D36" s="41">
        <v>38657.876696242623</v>
      </c>
      <c r="E36" s="41">
        <v>59774.130144080009</v>
      </c>
      <c r="F36" s="41">
        <v>71448.588704089998</v>
      </c>
      <c r="G36" s="41">
        <v>70790.004450512002</v>
      </c>
      <c r="H36" s="41">
        <v>67694.938550182007</v>
      </c>
      <c r="I36" s="41">
        <v>59719.773105322005</v>
      </c>
      <c r="J36" s="41">
        <v>68182.953299772009</v>
      </c>
      <c r="K36" s="41">
        <v>57080.764408791998</v>
      </c>
      <c r="L36" s="41">
        <v>61641.921442371997</v>
      </c>
      <c r="M36" s="41">
        <v>65147.676273091995</v>
      </c>
      <c r="N36" s="77">
        <f t="shared" si="0"/>
        <v>5.6872899946791393E-2</v>
      </c>
      <c r="O36" s="36">
        <v>28679.951225012774</v>
      </c>
      <c r="P36" s="36">
        <v>36013.220996112621</v>
      </c>
      <c r="Q36" s="36">
        <v>56045.818906760011</v>
      </c>
      <c r="R36" s="36">
        <v>66943.949696469994</v>
      </c>
      <c r="S36" s="36">
        <v>65665.164016672003</v>
      </c>
      <c r="T36" s="36">
        <v>62471.042500002004</v>
      </c>
      <c r="U36" s="36">
        <v>54342.832049902005</v>
      </c>
      <c r="V36" s="36">
        <v>62927.602546632006</v>
      </c>
      <c r="W36" s="36">
        <v>52585.941126461999</v>
      </c>
      <c r="X36" s="36">
        <v>56652.395139251996</v>
      </c>
      <c r="Y36" s="36">
        <f>IFERROR(INDEX([2]CFI!$N$4:$N$93, MATCH($B$5:$B$39,[2]CFI!$B$4:$B$93,0)),"")</f>
        <v>60105.057724361992</v>
      </c>
      <c r="Z36" s="68">
        <v>3117.7026298000005</v>
      </c>
      <c r="AA36" s="68">
        <v>2644.6557001299998</v>
      </c>
      <c r="AB36" s="68">
        <v>3728.3112373199997</v>
      </c>
      <c r="AC36" s="68">
        <v>4504.6390076199996</v>
      </c>
      <c r="AD36" s="68">
        <v>5124.8404338399996</v>
      </c>
      <c r="AE36" s="68">
        <v>5223.8960501800002</v>
      </c>
      <c r="AF36" s="68">
        <v>5376.9410554199994</v>
      </c>
      <c r="AG36" s="68">
        <v>5255.3507531400001</v>
      </c>
      <c r="AH36" s="68">
        <v>4494.8232823299995</v>
      </c>
      <c r="AI36" s="68">
        <f>'[3]Non-Banks'!L36</f>
        <v>4989.5263031200002</v>
      </c>
      <c r="AJ36" s="68">
        <f>IFERROR(INDEX([2]CFI!$V$4:$V$93,MATCH($B$5:$B$39,[2]CFI!$B$4:$B$93,0)),"")</f>
        <v>3705.6171941099997</v>
      </c>
    </row>
    <row r="37" spans="1:36" ht="13" x14ac:dyDescent="0.3">
      <c r="A37" s="21" t="s">
        <v>5</v>
      </c>
      <c r="B37" s="31" t="s">
        <v>15</v>
      </c>
      <c r="C37" s="41">
        <v>142963.95117256528</v>
      </c>
      <c r="D37" s="41">
        <v>165766.65559338639</v>
      </c>
      <c r="E37" s="41">
        <v>194865.02108222485</v>
      </c>
      <c r="F37" s="41">
        <v>218895.31032897858</v>
      </c>
      <c r="G37" s="41">
        <v>242248.12435930903</v>
      </c>
      <c r="H37" s="41">
        <v>244511.06471241263</v>
      </c>
      <c r="I37" s="41">
        <v>237606.74775218253</v>
      </c>
      <c r="J37" s="41">
        <v>245230.26929747904</v>
      </c>
      <c r="K37" s="41">
        <v>242795.55533748789</v>
      </c>
      <c r="L37" s="41">
        <v>244496.42620176537</v>
      </c>
      <c r="M37" s="41">
        <v>254422.55576418439</v>
      </c>
      <c r="N37" s="77">
        <f t="shared" si="0"/>
        <v>4.0598260337055811E-2</v>
      </c>
      <c r="O37" s="36">
        <v>123455.43779638383</v>
      </c>
      <c r="P37" s="36">
        <v>145957.08910459673</v>
      </c>
      <c r="Q37" s="36">
        <v>174260.01089995878</v>
      </c>
      <c r="R37" s="36">
        <v>197180.70296636072</v>
      </c>
      <c r="S37" s="36">
        <v>220747.53756943042</v>
      </c>
      <c r="T37" s="36">
        <v>223835.35005433054</v>
      </c>
      <c r="U37" s="36">
        <v>216711.1276697111</v>
      </c>
      <c r="V37" s="36">
        <v>223543.58128682585</v>
      </c>
      <c r="W37" s="36">
        <v>222526.85296465256</v>
      </c>
      <c r="X37" s="36">
        <v>223616.09203197705</v>
      </c>
      <c r="Y37" s="36">
        <f>IFERROR(INDEX([2]CFI!$N$4:$N$93, MATCH($B$5:$B$39,[2]CFI!$B$4:$B$93,0)),"")</f>
        <v>233150.43574008573</v>
      </c>
      <c r="Z37" s="68">
        <v>19508.51337618145</v>
      </c>
      <c r="AA37" s="68">
        <v>19809.566488789656</v>
      </c>
      <c r="AB37" s="68">
        <v>20605.010182266076</v>
      </c>
      <c r="AC37" s="68">
        <v>21714.607362617844</v>
      </c>
      <c r="AD37" s="68">
        <v>21500.586789878613</v>
      </c>
      <c r="AE37" s="68">
        <v>20675.714658082084</v>
      </c>
      <c r="AF37" s="68">
        <v>20895.620082471432</v>
      </c>
      <c r="AG37" s="68">
        <v>21686.688010653201</v>
      </c>
      <c r="AH37" s="68">
        <v>20268.702372835352</v>
      </c>
      <c r="AI37" s="68">
        <f>'[3]Non-Banks'!L37</f>
        <v>20880.33416978833</v>
      </c>
      <c r="AJ37" s="68">
        <f>IFERROR(INDEX([2]CFI!$V$4:$V$93,MATCH($B$5:$B$39,[2]CFI!$B$4:$B$93,0)),"")</f>
        <v>21272.120024098665</v>
      </c>
    </row>
    <row r="38" spans="1:36" ht="13" x14ac:dyDescent="0.3">
      <c r="A38" s="21"/>
      <c r="B38" s="3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 t="s">
        <v>5</v>
      </c>
      <c r="N38" s="77" t="str">
        <f t="shared" si="0"/>
        <v/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tr">
        <f>IFERROR(INDEX([2]CFI!$N$4:$N$93, MATCH($B$5:$B$39,[2]CFI!$B$4:$B$93,0)),"")</f>
        <v/>
      </c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 t="str">
        <f>IFERROR(INDEX([2]CFI!$V$4:$V$93,MATCH($B$5:$B$39,[2]CFI!$B$4:$B$93,0)),"")</f>
        <v/>
      </c>
    </row>
    <row r="39" spans="1:36" ht="13.5" thickBot="1" x14ac:dyDescent="0.35">
      <c r="A39" s="23" t="s">
        <v>47</v>
      </c>
      <c r="B39" s="33" t="s">
        <v>16</v>
      </c>
      <c r="C39" s="42">
        <v>0.85686066289579499</v>
      </c>
      <c r="D39" s="42">
        <v>0.84001388349558759</v>
      </c>
      <c r="E39" s="42">
        <v>0.7637742732625028</v>
      </c>
      <c r="F39" s="42">
        <v>0.73022598204221012</v>
      </c>
      <c r="G39" s="42">
        <v>0.75381651806819139</v>
      </c>
      <c r="H39" s="42">
        <v>0.75734755083437866</v>
      </c>
      <c r="I39" s="42">
        <v>0.78474007850095684</v>
      </c>
      <c r="J39" s="42">
        <v>0.75303845353255239</v>
      </c>
      <c r="K39" s="42">
        <v>0.77380071826945929</v>
      </c>
      <c r="L39" s="42">
        <v>0.79432812252759499</v>
      </c>
      <c r="M39" s="42">
        <v>0.79237321564546559</v>
      </c>
      <c r="N39" s="78">
        <f t="shared" si="0"/>
        <v>-2.4610822992251415E-3</v>
      </c>
      <c r="O39" s="38">
        <v>0.85686066289579499</v>
      </c>
      <c r="P39" s="38">
        <v>0.84001388349558759</v>
      </c>
      <c r="Q39" s="38">
        <v>0.7637742732625028</v>
      </c>
      <c r="R39" s="38">
        <v>0.73022598204221012</v>
      </c>
      <c r="S39" s="38">
        <v>0.75381651806819139</v>
      </c>
      <c r="T39" s="38">
        <v>0.75734755083437866</v>
      </c>
      <c r="U39" s="38">
        <v>0.78474007850095684</v>
      </c>
      <c r="V39" s="38">
        <v>0.75303845353255239</v>
      </c>
      <c r="W39" s="38">
        <v>0.77380071826945929</v>
      </c>
      <c r="X39" s="38">
        <v>0.79432812252759499</v>
      </c>
      <c r="Y39" s="38">
        <f>IFERROR(INDEX([2]CFI!$N$4:$N$93, MATCH($B$5:$B$39,[2]CFI!$B$4:$B$93,0)),"")</f>
        <v>0.79237321564546559</v>
      </c>
      <c r="Z39" s="70" t="s">
        <v>4</v>
      </c>
      <c r="AA39" s="70" t="s">
        <v>4</v>
      </c>
      <c r="AB39" s="70" t="s">
        <v>4</v>
      </c>
      <c r="AC39" s="70" t="s">
        <v>4</v>
      </c>
      <c r="AD39" s="70" t="s">
        <v>4</v>
      </c>
      <c r="AE39" s="70" t="s">
        <v>4</v>
      </c>
      <c r="AF39" s="70" t="s">
        <v>4</v>
      </c>
      <c r="AG39" s="70" t="s">
        <v>4</v>
      </c>
      <c r="AH39" s="70" t="s">
        <v>4</v>
      </c>
      <c r="AI39" s="70" t="str">
        <f>'[3]Non-Banks'!L39</f>
        <v>NA</v>
      </c>
      <c r="AJ39" s="70" t="s">
        <v>4</v>
      </c>
    </row>
    <row r="40" spans="1:36" ht="16.5" customHeight="1" x14ac:dyDescent="0.3">
      <c r="A40" s="3" t="s">
        <v>8</v>
      </c>
      <c r="B40" s="2" t="s">
        <v>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6" ht="13" x14ac:dyDescent="0.3">
      <c r="A41" s="4"/>
      <c r="B41" s="2" t="s">
        <v>50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/>
      <c r="P41" s="5"/>
      <c r="Q41" s="5"/>
      <c r="R41" s="5"/>
      <c r="S41" s="5"/>
      <c r="T41" s="2"/>
      <c r="U41" s="2"/>
      <c r="V41" s="2"/>
      <c r="W41" s="2"/>
      <c r="X41" s="2"/>
      <c r="Y41" s="2"/>
      <c r="Z41" s="5"/>
      <c r="AA41" s="5"/>
      <c r="AB41" s="5"/>
      <c r="AC41" s="5"/>
      <c r="AD41" s="5"/>
      <c r="AE41" s="2"/>
      <c r="AF41" s="2"/>
      <c r="AG41" s="2"/>
    </row>
    <row r="42" spans="1:36" ht="13" x14ac:dyDescent="0.3">
      <c r="B42" s="2" t="s">
        <v>77</v>
      </c>
    </row>
    <row r="44" spans="1:36" x14ac:dyDescent="0.25">
      <c r="K44" s="75"/>
    </row>
    <row r="49" spans="10:12" ht="13" x14ac:dyDescent="0.3">
      <c r="J49" s="74"/>
      <c r="L49" s="76" t="s">
        <v>80</v>
      </c>
    </row>
    <row r="50" spans="10:12" ht="13" x14ac:dyDescent="0.3">
      <c r="K50" s="74"/>
    </row>
    <row r="52" spans="10:12" ht="13" x14ac:dyDescent="0.3">
      <c r="L52" s="74"/>
    </row>
    <row r="55" spans="10:12" ht="13" x14ac:dyDescent="0.3">
      <c r="L55" s="73"/>
    </row>
  </sheetData>
  <sheetProtection algorithmName="SHA-512" hashValue="nwHeSPYkuZMYz9NXujz/pJFCptJ44NvK5SUGcdWDVimZ4MAUun7+Y6dZQiFyTzvW19W73grphoLM+DiG/8soxg==" saltValue="E/4eoBd2kZj+iI3kGDXmPw==" spinCount="100000" sheet="1" objects="1" scenarios="1"/>
  <mergeCells count="5">
    <mergeCell ref="C3:M3"/>
    <mergeCell ref="A1:J1"/>
    <mergeCell ref="O3:Y3"/>
    <mergeCell ref="Z3:AJ3"/>
    <mergeCell ref="N3:N4"/>
  </mergeCells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ED77-4C98-4B0E-8C0E-611353FC498F}">
  <dimension ref="A1:BE41"/>
  <sheetViews>
    <sheetView showGridLines="0" zoomScale="89" zoomScaleNormal="80" workbookViewId="0">
      <pane xSplit="2" ySplit="4" topLeftCell="C24" activePane="bottomRight" state="frozen"/>
      <selection pane="topRight" activeCell="C1" sqref="C1"/>
      <selection pane="bottomLeft" activeCell="A4" sqref="A4"/>
      <selection pane="bottomRight" activeCell="B29" sqref="B29"/>
    </sheetView>
  </sheetViews>
  <sheetFormatPr defaultColWidth="9.7265625" defaultRowHeight="12.5" x14ac:dyDescent="0.25"/>
  <cols>
    <col min="1" max="1" width="5.90625" style="1" customWidth="1"/>
    <col min="2" max="2" width="55.54296875" style="1" bestFit="1" customWidth="1"/>
    <col min="3" max="17" width="10.26953125" style="1" bestFit="1" customWidth="1"/>
    <col min="18" max="24" width="11.26953125" style="1" bestFit="1" customWidth="1"/>
    <col min="25" max="35" width="10.26953125" style="1" bestFit="1" customWidth="1"/>
    <col min="36" max="36" width="9.26953125" style="1" bestFit="1" customWidth="1"/>
    <col min="37" max="57" width="10.26953125" style="1" bestFit="1" customWidth="1"/>
    <col min="58" max="16384" width="9.7265625" style="1"/>
  </cols>
  <sheetData>
    <row r="1" spans="1:57" ht="13" x14ac:dyDescent="0.3">
      <c r="A1" s="2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13.5" thickBot="1" x14ac:dyDescent="0.35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4.5" customHeight="1" x14ac:dyDescent="0.3">
      <c r="A3" s="118" t="s">
        <v>85</v>
      </c>
      <c r="B3" s="120" t="s">
        <v>0</v>
      </c>
      <c r="C3" s="115" t="s">
        <v>86</v>
      </c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5" t="s">
        <v>87</v>
      </c>
      <c r="O3" s="116"/>
      <c r="P3" s="116"/>
      <c r="Q3" s="116"/>
      <c r="R3" s="116"/>
      <c r="S3" s="116"/>
      <c r="T3" s="116"/>
      <c r="U3" s="116"/>
      <c r="V3" s="116"/>
      <c r="W3" s="116"/>
      <c r="X3" s="117"/>
      <c r="Y3" s="115" t="s">
        <v>88</v>
      </c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5" t="s">
        <v>89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7"/>
      <c r="AU3" s="115" t="s">
        <v>90</v>
      </c>
      <c r="AV3" s="116"/>
      <c r="AW3" s="116"/>
      <c r="AX3" s="116"/>
      <c r="AY3" s="116"/>
      <c r="AZ3" s="116"/>
      <c r="BA3" s="116"/>
      <c r="BB3" s="116"/>
      <c r="BC3" s="116"/>
      <c r="BD3" s="116"/>
      <c r="BE3" s="116"/>
    </row>
    <row r="4" spans="1:57" s="19" customFormat="1" ht="28.5" customHeight="1" x14ac:dyDescent="0.35">
      <c r="A4" s="119"/>
      <c r="B4" s="121"/>
      <c r="C4" s="81">
        <v>2018</v>
      </c>
      <c r="D4" s="82">
        <v>2019</v>
      </c>
      <c r="E4" s="82">
        <v>2020</v>
      </c>
      <c r="F4" s="82">
        <v>2021</v>
      </c>
      <c r="G4" s="84">
        <v>2022</v>
      </c>
      <c r="H4" s="85">
        <v>44927</v>
      </c>
      <c r="I4" s="85">
        <v>44958</v>
      </c>
      <c r="J4" s="86">
        <v>44986</v>
      </c>
      <c r="K4" s="85">
        <v>45017</v>
      </c>
      <c r="L4" s="86">
        <v>45047</v>
      </c>
      <c r="M4" s="85">
        <v>45078</v>
      </c>
      <c r="N4" s="87">
        <v>2018</v>
      </c>
      <c r="O4" s="82">
        <v>2019</v>
      </c>
      <c r="P4" s="82">
        <v>2020</v>
      </c>
      <c r="Q4" s="82">
        <v>2021</v>
      </c>
      <c r="R4" s="80">
        <v>2022</v>
      </c>
      <c r="S4" s="88">
        <v>44927</v>
      </c>
      <c r="T4" s="88">
        <v>44958</v>
      </c>
      <c r="U4" s="88">
        <v>44986</v>
      </c>
      <c r="V4" s="88">
        <v>45017</v>
      </c>
      <c r="W4" s="88">
        <v>45047</v>
      </c>
      <c r="X4" s="88">
        <v>45078</v>
      </c>
      <c r="Y4" s="81">
        <v>2018</v>
      </c>
      <c r="Z4" s="82">
        <v>2019</v>
      </c>
      <c r="AA4" s="82">
        <v>2020</v>
      </c>
      <c r="AB4" s="82">
        <v>2021</v>
      </c>
      <c r="AC4" s="80">
        <v>2022</v>
      </c>
      <c r="AD4" s="88">
        <v>44927</v>
      </c>
      <c r="AE4" s="88">
        <v>44958</v>
      </c>
      <c r="AF4" s="88">
        <v>44986</v>
      </c>
      <c r="AG4" s="88">
        <v>45017</v>
      </c>
      <c r="AH4" s="88">
        <v>45047</v>
      </c>
      <c r="AI4" s="88">
        <v>45078</v>
      </c>
      <c r="AJ4" s="81">
        <v>2018</v>
      </c>
      <c r="AK4" s="82">
        <v>2019</v>
      </c>
      <c r="AL4" s="82">
        <v>2020</v>
      </c>
      <c r="AM4" s="82">
        <v>2021</v>
      </c>
      <c r="AN4" s="80">
        <v>2022</v>
      </c>
      <c r="AO4" s="88">
        <v>44927</v>
      </c>
      <c r="AP4" s="88">
        <v>44958</v>
      </c>
      <c r="AQ4" s="88">
        <v>44986</v>
      </c>
      <c r="AR4" s="88">
        <v>45017</v>
      </c>
      <c r="AS4" s="88">
        <v>45047</v>
      </c>
      <c r="AT4" s="88">
        <v>45078</v>
      </c>
      <c r="AU4" s="81">
        <v>2018</v>
      </c>
      <c r="AV4" s="82">
        <v>2019</v>
      </c>
      <c r="AW4" s="82">
        <v>2020</v>
      </c>
      <c r="AX4" s="82">
        <v>2021</v>
      </c>
      <c r="AY4" s="80">
        <v>2022</v>
      </c>
      <c r="AZ4" s="88">
        <v>44927</v>
      </c>
      <c r="BA4" s="88">
        <v>44958</v>
      </c>
      <c r="BB4" s="88">
        <v>44986</v>
      </c>
      <c r="BC4" s="88">
        <v>45017</v>
      </c>
      <c r="BD4" s="88">
        <v>45047</v>
      </c>
      <c r="BE4" s="88">
        <v>45078</v>
      </c>
    </row>
    <row r="5" spans="1:57" ht="13" x14ac:dyDescent="0.3">
      <c r="A5" s="26" t="s">
        <v>37</v>
      </c>
      <c r="B5" s="29" t="s">
        <v>91</v>
      </c>
      <c r="C5" s="89">
        <v>29073.527732360002</v>
      </c>
      <c r="D5" s="89">
        <v>32923.958840382016</v>
      </c>
      <c r="E5" s="89">
        <v>35161.236357572023</v>
      </c>
      <c r="F5" s="89">
        <v>37350.501019046016</v>
      </c>
      <c r="G5" s="89">
        <v>45831.726010325932</v>
      </c>
      <c r="H5" s="89">
        <f>IFERROR(INDEX([4]CFI!$D$4:$D$93,MATCH($B$5:$B$40,[4]CFI!$B$4:$B$93,0)), "")</f>
        <v>46597.435392725973</v>
      </c>
      <c r="I5" s="89">
        <f>IFERROR(INDEX([5]CFI!$D$4:$D$93, MATCH($B$5:$B$40,[5]CFI!$B$4:$B$93,0)),"")</f>
        <v>46027.319973235994</v>
      </c>
      <c r="J5" s="89">
        <f>IFERROR(INDEX([6]CFI!$D$4:$D$93,MATCH($B$5:$B$40,[6]CFI!$B$4:$B$93,0)),"")</f>
        <v>46840.793695436128</v>
      </c>
      <c r="K5" s="89">
        <f>IFERROR(INDEX([7]CFI!$D$4:$D$93,MATCH($B$5:$B$40,[7]CFI!$B$4:$B$93,0)),"")</f>
        <v>47345.429400166213</v>
      </c>
      <c r="L5" s="89">
        <f>IFERROR(INDEX([8]CFI!$D$4:$D$93,MATCH($B$5:$B$40,[8]CFI!$B$4:$B$93,0)),"")</f>
        <v>48210.83006636599</v>
      </c>
      <c r="M5" s="89">
        <f>IFERROR(INDEX([2]CFI!$D$4:$D$93, MATCH($B$5:$B$40,[2]CFI!$B$4:$B$93,0)),"")</f>
        <v>49419.763393966859</v>
      </c>
      <c r="N5" s="89">
        <v>36432.387531469991</v>
      </c>
      <c r="O5" s="89">
        <v>44698.845313930316</v>
      </c>
      <c r="P5" s="89">
        <v>49181.588359299953</v>
      </c>
      <c r="Q5" s="89">
        <v>52938.440582110037</v>
      </c>
      <c r="R5" s="89">
        <v>64964.366539329116</v>
      </c>
      <c r="S5" s="89">
        <f>IFERROR(INDEX([4]CFI!$F$4:$F$93,MATCH($B$5:$B$40,[4]CFI!$B$4:$B$93,0)), "")</f>
        <v>67426.222526298894</v>
      </c>
      <c r="T5" s="89">
        <f>IFERROR(INDEX([5]CFI!$F$4:$F$93, MATCH($B$5:$B$40,[5]CFI!$B$4:$B$93,0)),"")</f>
        <v>68293.806794049306</v>
      </c>
      <c r="U5" s="89">
        <f>IFERROR(INDEX([6]CFI!$F$4:$F$93,MATCH($B$5:$B$40,[6]CFI!$B$4:$B$93,0)),"")</f>
        <v>68989.214010970041</v>
      </c>
      <c r="V5" s="89">
        <f>IFERROR(INDEX([7]CFI!$F$4:$F$93,MATCH($B$5:$B$40,[7]CFI!$B$4:$B$93,0)),"")</f>
        <v>70002.488746210001</v>
      </c>
      <c r="W5" s="89">
        <f>IFERROR(INDEX([8]CFI!$F$4:$F$93,MATCH($B$5:$B$40,[8]CFI!$B$4:$B$93,0)),"")</f>
        <v>78999.125772749729</v>
      </c>
      <c r="X5" s="89">
        <f>IFERROR(INDEX([2]CFI!$F$4:$F$93, MATCH($B$5:$B$40,[2]CFI!$B$4:$B$93,0)),"")</f>
        <v>76821.463980949993</v>
      </c>
      <c r="Y5" s="89">
        <v>8470.1225468599987</v>
      </c>
      <c r="Z5" s="89">
        <v>10898.38065664</v>
      </c>
      <c r="AA5" s="89">
        <v>12265.59083918</v>
      </c>
      <c r="AB5" s="89">
        <v>13827.821682249998</v>
      </c>
      <c r="AC5" s="89">
        <v>17261.311991720002</v>
      </c>
      <c r="AD5" s="89">
        <f>IFERROR(INDEX([4]CFI!$H$4:$H$93,MATCH($B$5:$B$40,[4]CFI!$B$4:$B$93,0)), "")</f>
        <v>16290.61514933</v>
      </c>
      <c r="AE5" s="89">
        <f>IFERROR(INDEX([5]CFI!$H$4:$H$93, MATCH($B$5:$B$40,[5]CFI!$B$4:$B$93,0)),"")</f>
        <v>17211.41250997</v>
      </c>
      <c r="AF5" s="89">
        <f>IFERROR(INDEX([6]CFI!$H$4:$H$93,MATCH($B$5:$B$40,[6]CFI!$B$4:$B$93,0)),"")</f>
        <v>17565.400955220008</v>
      </c>
      <c r="AG5" s="89">
        <f>IFERROR(INDEX([7]CFI!$H$4:$H$93,MATCH($B$5:$B$40,[7]CFI!$B$4:$B$93,0)),"")</f>
        <v>17686.166080020012</v>
      </c>
      <c r="AH5" s="89">
        <f>IFERROR(INDEX([8]CFI!$H$4:$H$93,MATCH($B$5:$B$40,[8]CFI!$B$4:$B$93,0)),"")</f>
        <v>17459.092600450011</v>
      </c>
      <c r="AI5" s="89">
        <f>IFERROR(INDEX([2]CFI!$H$4:$H$93, MATCH($B$5:$B$40,[2]CFI!$B$4:$B$93,0)),"")</f>
        <v>18302.896205730005</v>
      </c>
      <c r="AJ5" s="89">
        <v>6642.8580373900204</v>
      </c>
      <c r="AK5" s="89">
        <v>8089.5122669700004</v>
      </c>
      <c r="AL5" s="89">
        <v>8589.424759780004</v>
      </c>
      <c r="AM5" s="89">
        <v>8972.3343866799842</v>
      </c>
      <c r="AN5" s="89">
        <v>11226.958717950021</v>
      </c>
      <c r="AO5" s="89">
        <f>IFERROR(INDEX([4]CFI!$J$4:$J$93,MATCH($B$5:$B$40,[4]CFI!$B$4:$B$93,0)), "")</f>
        <v>10946.914578379983</v>
      </c>
      <c r="AP5" s="89">
        <f>IFERROR(INDEX([5]CFI!$J$4:$J$93, MATCH($B$5:$B$40,[5]CFI!$B$4:$B$93,0)),"")</f>
        <v>10859.254835529999</v>
      </c>
      <c r="AQ5" s="89">
        <f>IFERROR(INDEX([6]CFI!$J$4:$J$93,MATCH($B$5:$B$40,[6]CFI!$B$4:$B$93,0)),"")</f>
        <v>11657.847257899997</v>
      </c>
      <c r="AR5" s="89">
        <f>IFERROR(INDEX([7]CFI!$J$4:$J$93,MATCH($B$5:$B$40,[7]CFI!$B$4:$B$93,0)),"")</f>
        <v>12436.847775149989</v>
      </c>
      <c r="AS5" s="89">
        <f>IFERROR(INDEX([8]CFI!$J$4:$J$93,MATCH($B$5:$B$40,[8]CFI!$B$4:$B$93,0)),"")</f>
        <v>13422.612941539981</v>
      </c>
      <c r="AT5" s="89">
        <f>IFERROR(INDEX([2]CFI!$J$4:$J$93, MATCH($B$5:$B$40,[2]CFI!$B$4:$B$93,0)),"")</f>
        <v>13190.280139500024</v>
      </c>
      <c r="AU5" s="89">
        <v>18923.731334150005</v>
      </c>
      <c r="AV5" s="89">
        <v>19930.988365450001</v>
      </c>
      <c r="AW5" s="89">
        <v>21165.95877764</v>
      </c>
      <c r="AX5" s="89">
        <v>22326.788903110002</v>
      </c>
      <c r="AY5" s="89">
        <v>21589.356584509995</v>
      </c>
      <c r="AZ5" s="89">
        <f>IFERROR(INDEX([4]CFI!$L$4:$L$93,MATCH($B$5:$B$40,[4]CFI!$B$4:$B$93,0)), "")</f>
        <v>21381.114621580007</v>
      </c>
      <c r="BA5" s="89">
        <f>IFERROR(INDEX([5]CFI!$L$4:$L$93, MATCH($B$5:$B$40,[5]CFI!$B$4:$B$93,0)),"")</f>
        <v>21392.427682410009</v>
      </c>
      <c r="BB5" s="89">
        <f>IFERROR(INDEX([6]CFI!$L$4:$L$93,MATCH($B$5:$B$40,[6]CFI!$B$4:$B$93,0)),"")</f>
        <v>20374.804797650002</v>
      </c>
      <c r="BC5" s="89">
        <f>IFERROR(INDEX([7]CFI!$L$4:$L$93,MATCH($B$5:$B$40,[7]CFI!$B$4:$B$93,0)),"")</f>
        <v>19832.97980310988</v>
      </c>
      <c r="BD5" s="89">
        <f>IFERROR(INDEX([8]CFI!$L$4:$L$93,MATCH($B$5:$B$40,[8]CFI!$B$4:$B$93,0)),"")</f>
        <v>19594.211987329887</v>
      </c>
      <c r="BE5" s="89">
        <f>IFERROR(INDEX([2]CFI!$L$4:$L$93, MATCH($B$5:$B$40,[2]CFI!$B$4:$B$93,0)),"")</f>
        <v>19612.548858310009</v>
      </c>
    </row>
    <row r="6" spans="1:57" ht="13" x14ac:dyDescent="0.3">
      <c r="A6" s="22"/>
      <c r="B6" s="30"/>
      <c r="C6" s="89"/>
      <c r="D6" s="89"/>
      <c r="E6" s="89"/>
      <c r="F6" s="89"/>
      <c r="G6" s="89"/>
      <c r="H6" s="89" t="str">
        <f>IFERROR(INDEX([4]CFI!$D$4:$D$93,MATCH($B$5:$B$40,[4]CFI!$B$4:$B$93,0)), "")</f>
        <v/>
      </c>
      <c r="I6" s="89" t="str">
        <f>IFERROR(INDEX([5]CFI!$D$4:$D$93, MATCH($B$5:$B$40,[5]CFI!$B$4:$B$93,0)),"")</f>
        <v/>
      </c>
      <c r="J6" s="89" t="str">
        <f>IFERROR(INDEX([6]CFI!$D$4:$D$93,MATCH($B$5:$B$40,[6]CFI!$B$4:$B$93,0)),"")</f>
        <v/>
      </c>
      <c r="K6" s="89" t="str">
        <f>IFERROR(INDEX([7]CFI!$D$4:$D$93,MATCH($B$5:$B$40,[7]CFI!$B$4:$B$93,0)),"")</f>
        <v/>
      </c>
      <c r="L6" s="89" t="str">
        <f>IFERROR(INDEX([8]CFI!$D$4:$D$93,MATCH($B$5:$B$40,[8]CFI!$B$4:$B$93,0)),"")</f>
        <v/>
      </c>
      <c r="M6" s="89" t="str">
        <f>IFERROR(INDEX([2]CFI!$D$4:$D$93, MATCH($B$5:$B$40,[2]CFI!$B$4:$B$93,0)),"")</f>
        <v/>
      </c>
      <c r="N6" s="89"/>
      <c r="O6" s="89"/>
      <c r="P6" s="89"/>
      <c r="Q6" s="89"/>
      <c r="R6" s="89"/>
      <c r="S6" s="89" t="str">
        <f>IFERROR(INDEX([4]CFI!$F$4:$F$93,MATCH($B$5:$B$40,[4]CFI!$B$4:$B$93,0)), "")</f>
        <v/>
      </c>
      <c r="T6" s="89" t="str">
        <f>IFERROR(INDEX([5]CFI!$F$4:$F$93, MATCH($B$5:$B$40,[5]CFI!$B$4:$B$93,0)),"")</f>
        <v/>
      </c>
      <c r="U6" s="89" t="str">
        <f>IFERROR(INDEX([6]CFI!$F$4:$F$93,MATCH($B$5:$B$40,[6]CFI!$B$4:$B$93,0)),"")</f>
        <v/>
      </c>
      <c r="V6" s="89" t="str">
        <f>IFERROR(INDEX([7]CFI!$F$4:$F$93,MATCH($B$5:$B$40,[7]CFI!$B$4:$B$93,0)),"")</f>
        <v/>
      </c>
      <c r="W6" s="89" t="str">
        <f>IFERROR(INDEX([8]CFI!$F$4:$F$93,MATCH($B$5:$B$40,[8]CFI!$B$4:$B$93,0)),"")</f>
        <v/>
      </c>
      <c r="X6" s="89" t="str">
        <f>IFERROR(INDEX([2]CFI!$F$4:$F$93, MATCH($B$5:$B$40,[2]CFI!$B$4:$B$93,0)),"")</f>
        <v/>
      </c>
      <c r="Y6" s="89"/>
      <c r="Z6" s="89"/>
      <c r="AA6" s="89"/>
      <c r="AB6" s="89"/>
      <c r="AC6" s="89"/>
      <c r="AD6" s="89" t="str">
        <f>IFERROR(INDEX([4]CFI!$H$4:$H$93,MATCH($B$5:$B$40,[4]CFI!$B$4:$B$93,0)), "")</f>
        <v/>
      </c>
      <c r="AE6" s="89" t="str">
        <f>IFERROR(INDEX([5]CFI!$H$4:$H$93, MATCH($B$5:$B$40,[5]CFI!$B$4:$B$93,0)),"")</f>
        <v/>
      </c>
      <c r="AF6" s="89" t="str">
        <f>IFERROR(INDEX([6]CFI!$H$4:$H$93,MATCH($B$5:$B$40,[6]CFI!$B$4:$B$93,0)),"")</f>
        <v/>
      </c>
      <c r="AG6" s="89" t="str">
        <f>IFERROR(INDEX([7]CFI!$H$4:$H$93,MATCH($B$5:$B$40,[7]CFI!$B$4:$B$93,0)),"")</f>
        <v/>
      </c>
      <c r="AH6" s="89" t="str">
        <f>IFERROR(INDEX([8]CFI!$H$4:$H$93,MATCH($B$5:$B$40,[8]CFI!$B$4:$B$93,0)),"")</f>
        <v/>
      </c>
      <c r="AI6" s="89" t="str">
        <f>IFERROR(INDEX([2]CFI!$H$4:$H$93, MATCH($B$5:$B$40,[2]CFI!$B$4:$B$93,0)),"")</f>
        <v/>
      </c>
      <c r="AJ6" s="89"/>
      <c r="AK6" s="89"/>
      <c r="AL6" s="89"/>
      <c r="AM6" s="89"/>
      <c r="AN6" s="89"/>
      <c r="AO6" s="89" t="str">
        <f>IFERROR(INDEX([4]CFI!$J$4:$J$93,MATCH($B$5:$B$40,[4]CFI!$B$4:$B$93,0)), "")</f>
        <v/>
      </c>
      <c r="AP6" s="89" t="str">
        <f>IFERROR(INDEX([5]CFI!$J$4:$J$93, MATCH($B$5:$B$40,[5]CFI!$B$4:$B$93,0)),"")</f>
        <v/>
      </c>
      <c r="AQ6" s="89" t="str">
        <f>IFERROR(INDEX([6]CFI!$J$4:$J$93,MATCH($B$5:$B$40,[6]CFI!$B$4:$B$93,0)),"")</f>
        <v/>
      </c>
      <c r="AR6" s="89" t="str">
        <f>IFERROR(INDEX([7]CFI!$J$4:$J$93,MATCH($B$5:$B$40,[7]CFI!$B$4:$B$93,0)),"")</f>
        <v/>
      </c>
      <c r="AS6" s="89" t="str">
        <f>IFERROR(INDEX([8]CFI!$J$4:$J$93,MATCH($B$5:$B$40,[8]CFI!$B$4:$B$93,0)),"")</f>
        <v/>
      </c>
      <c r="AT6" s="89" t="str">
        <f>IFERROR(INDEX([2]CFI!$J$4:$J$93, MATCH($B$5:$B$40,[2]CFI!$B$4:$B$93,0)),"")</f>
        <v/>
      </c>
      <c r="AU6" s="89"/>
      <c r="AV6" s="89"/>
      <c r="AW6" s="89"/>
      <c r="AX6" s="89"/>
      <c r="AY6" s="89"/>
      <c r="AZ6" s="89" t="str">
        <f>IFERROR(INDEX([4]CFI!$L$4:$L$93,MATCH($B$5:$B$40,[4]CFI!$B$4:$B$93,0)), "")</f>
        <v/>
      </c>
      <c r="BA6" s="89" t="str">
        <f>IFERROR(INDEX([5]CFI!$L$4:$L$93, MATCH($B$5:$B$40,[5]CFI!$B$4:$B$93,0)),"")</f>
        <v/>
      </c>
      <c r="BB6" s="89" t="str">
        <f>IFERROR(INDEX([6]CFI!$L$4:$L$93,MATCH($B$5:$B$40,[6]CFI!$B$4:$B$93,0)),"")</f>
        <v/>
      </c>
      <c r="BC6" s="89" t="str">
        <f>IFERROR(INDEX([7]CFI!$L$4:$L$93,MATCH($B$5:$B$40,[7]CFI!$B$4:$B$93,0)),"")</f>
        <v/>
      </c>
      <c r="BD6" s="89" t="str">
        <f>IFERROR(INDEX([8]CFI!$L$4:$L$93,MATCH($B$5:$B$40,[8]CFI!$B$4:$B$93,0)),"")</f>
        <v/>
      </c>
      <c r="BE6" s="89" t="str">
        <f>IFERROR(INDEX([2]CFI!$L$4:$L$93, MATCH($B$5:$B$40,[2]CFI!$B$4:$B$93,0)),"")</f>
        <v/>
      </c>
    </row>
    <row r="7" spans="1:57" ht="13" x14ac:dyDescent="0.3">
      <c r="A7" s="21" t="s">
        <v>38</v>
      </c>
      <c r="B7" s="29" t="s">
        <v>92</v>
      </c>
      <c r="C7" s="89">
        <v>1634.3861905698236</v>
      </c>
      <c r="D7" s="89">
        <v>2811.2325153452507</v>
      </c>
      <c r="E7" s="89">
        <v>4563.9049761077986</v>
      </c>
      <c r="F7" s="89">
        <v>2982.8934020720008</v>
      </c>
      <c r="G7" s="89">
        <v>2645.2461770359678</v>
      </c>
      <c r="H7" s="89">
        <f>IFERROR(INDEX([4]CFI!$D$4:$D$93,MATCH($B$5:$B$40,[4]CFI!$B$4:$B$93,0)), "")</f>
        <v>3159.1596555159963</v>
      </c>
      <c r="I7" s="89">
        <f>IFERROR(INDEX([5]CFI!$D$4:$D$93, MATCH($B$5:$B$40,[5]CFI!$B$4:$B$93,0)),"")</f>
        <v>3423.3496382659969</v>
      </c>
      <c r="J7" s="89">
        <f>IFERROR(INDEX([6]CFI!$D$4:$D$93,MATCH($B$5:$B$40,[6]CFI!$B$4:$B$93,0)),"")</f>
        <v>3066.949535946093</v>
      </c>
      <c r="K7" s="89">
        <f>IFERROR(INDEX([7]CFI!$D$4:$D$93,MATCH($B$5:$B$40,[7]CFI!$B$4:$B$93,0)),"")</f>
        <v>3387.7261522160252</v>
      </c>
      <c r="L7" s="89">
        <f>IFERROR(INDEX([8]CFI!$D$4:$D$93,MATCH($B$5:$B$40,[8]CFI!$B$4:$B$93,0)),"")</f>
        <v>3624.1960244460533</v>
      </c>
      <c r="M7" s="89">
        <f>IFERROR(INDEX([2]CFI!$D$4:$D$93, MATCH($B$5:$B$40,[2]CFI!$B$4:$B$93,0)),"")</f>
        <v>2926.8420133161353</v>
      </c>
      <c r="N7" s="89">
        <v>956.12411981000014</v>
      </c>
      <c r="O7" s="89">
        <v>1612.8496675199997</v>
      </c>
      <c r="P7" s="89">
        <v>3486.3224619999778</v>
      </c>
      <c r="Q7" s="89">
        <v>1770.2889688900002</v>
      </c>
      <c r="R7" s="89">
        <v>1723.36158333</v>
      </c>
      <c r="S7" s="89">
        <f>IFERROR(INDEX([4]CFI!$F$4:$F$93,MATCH($B$5:$B$40,[4]CFI!$B$4:$B$93,0)), "")</f>
        <v>2111.8534846999996</v>
      </c>
      <c r="T7" s="89">
        <f>IFERROR(INDEX([5]CFI!$F$4:$F$93, MATCH($B$5:$B$40,[5]CFI!$B$4:$B$93,0)),"")</f>
        <v>2110.4893295300003</v>
      </c>
      <c r="U7" s="89">
        <f>IFERROR(INDEX([6]CFI!$F$4:$F$93,MATCH($B$5:$B$40,[6]CFI!$B$4:$B$93,0)),"")</f>
        <v>2546.7366884999997</v>
      </c>
      <c r="V7" s="89">
        <f>IFERROR(INDEX([7]CFI!$F$4:$F$93,MATCH($B$5:$B$40,[7]CFI!$B$4:$B$93,0)),"")</f>
        <v>2643.5195027399996</v>
      </c>
      <c r="W7" s="89">
        <f>IFERROR(INDEX([8]CFI!$F$4:$F$93,MATCH($B$5:$B$40,[8]CFI!$B$4:$B$93,0)),"")</f>
        <v>2746.1592478600001</v>
      </c>
      <c r="X7" s="89">
        <f>IFERROR(INDEX([2]CFI!$F$4:$F$93, MATCH($B$5:$B$40,[2]CFI!$B$4:$B$93,0)),"")</f>
        <v>3098.0840545599995</v>
      </c>
      <c r="Y7" s="89">
        <v>140.25389584000001</v>
      </c>
      <c r="Z7" s="89">
        <v>434.13784239000006</v>
      </c>
      <c r="AA7" s="89">
        <v>669.48473677999993</v>
      </c>
      <c r="AB7" s="89">
        <v>644.29150672999992</v>
      </c>
      <c r="AC7" s="89">
        <v>677.42150156999992</v>
      </c>
      <c r="AD7" s="89">
        <f>IFERROR(INDEX([4]CFI!$H$4:$H$93,MATCH($B$5:$B$40,[4]CFI!$B$4:$B$93,0)), "")</f>
        <v>677.67275656999993</v>
      </c>
      <c r="AE7" s="89">
        <f>IFERROR(INDEX([5]CFI!$H$4:$H$93, MATCH($B$5:$B$40,[5]CFI!$B$4:$B$93,0)),"")</f>
        <v>676.20912278999992</v>
      </c>
      <c r="AF7" s="89">
        <f>IFERROR(INDEX([6]CFI!$H$4:$H$93,MATCH($B$5:$B$40,[6]CFI!$B$4:$B$93,0)),"")</f>
        <v>675.76712278999992</v>
      </c>
      <c r="AG7" s="89">
        <f>IFERROR(INDEX([7]CFI!$H$4:$H$93,MATCH($B$5:$B$40,[7]CFI!$B$4:$B$93,0)),"")</f>
        <v>675.08499479</v>
      </c>
      <c r="AH7" s="89">
        <f>IFERROR(INDEX([8]CFI!$H$4:$H$93,MATCH($B$5:$B$40,[8]CFI!$B$4:$B$93,0)),"")</f>
        <v>674.88356516999988</v>
      </c>
      <c r="AI7" s="89">
        <f>IFERROR(INDEX([2]CFI!$H$4:$H$93, MATCH($B$5:$B$40,[2]CFI!$B$4:$B$93,0)),"")</f>
        <v>674.87156516999983</v>
      </c>
      <c r="AJ7" s="89">
        <v>342.5232967</v>
      </c>
      <c r="AK7" s="89">
        <v>371.42152219999997</v>
      </c>
      <c r="AL7" s="89">
        <v>549.06856461999996</v>
      </c>
      <c r="AM7" s="89">
        <v>399.08732246000005</v>
      </c>
      <c r="AN7" s="89">
        <v>383.06136370000002</v>
      </c>
      <c r="AO7" s="89">
        <f>IFERROR(INDEX([4]CFI!$J$4:$J$93,MATCH($B$5:$B$40,[4]CFI!$B$4:$B$93,0)), "")</f>
        <v>423.76696892000001</v>
      </c>
      <c r="AP7" s="89">
        <f>IFERROR(INDEX([5]CFI!$J$4:$J$93, MATCH($B$5:$B$40,[5]CFI!$B$4:$B$93,0)),"")</f>
        <v>453.70760250999996</v>
      </c>
      <c r="AQ7" s="89">
        <f>IFERROR(INDEX([6]CFI!$J$4:$J$93,MATCH($B$5:$B$40,[6]CFI!$B$4:$B$93,0)),"")</f>
        <v>532.64628160000018</v>
      </c>
      <c r="AR7" s="89">
        <f>IFERROR(INDEX([7]CFI!$J$4:$J$93,MATCH($B$5:$B$40,[7]CFI!$B$4:$B$93,0)),"")</f>
        <v>529.45902108000007</v>
      </c>
      <c r="AS7" s="89">
        <f>IFERROR(INDEX([8]CFI!$J$4:$J$93,MATCH($B$5:$B$40,[8]CFI!$B$4:$B$93,0)),"")</f>
        <v>578.85984731000008</v>
      </c>
      <c r="AT7" s="89">
        <f>IFERROR(INDEX([2]CFI!$J$4:$J$93, MATCH($B$5:$B$40,[2]CFI!$B$4:$B$93,0)),"")</f>
        <v>497.95902866999995</v>
      </c>
      <c r="AU7" s="89">
        <v>3922.6130403599996</v>
      </c>
      <c r="AV7" s="89">
        <v>4614.1731479499995</v>
      </c>
      <c r="AW7" s="89">
        <v>5490.5103453800002</v>
      </c>
      <c r="AX7" s="89">
        <v>3322.1115305100002</v>
      </c>
      <c r="AY7" s="89">
        <v>3664.9684081299933</v>
      </c>
      <c r="AZ7" s="89">
        <f>IFERROR(INDEX([4]CFI!$L$4:$L$93,MATCH($B$5:$B$40,[4]CFI!$B$4:$B$93,0)), "")</f>
        <v>3937.4734094399996</v>
      </c>
      <c r="BA7" s="89">
        <f>IFERROR(INDEX([5]CFI!$L$4:$L$93, MATCH($B$5:$B$40,[5]CFI!$B$4:$B$93,0)),"")</f>
        <v>3948.7864702700003</v>
      </c>
      <c r="BB7" s="89">
        <f>IFERROR(INDEX([6]CFI!$L$4:$L$93,MATCH($B$5:$B$40,[6]CFI!$B$4:$B$93,0)),"")</f>
        <v>4112.7781638299984</v>
      </c>
      <c r="BC7" s="89">
        <f>IFERROR(INDEX([7]CFI!$L$4:$L$93,MATCH($B$5:$B$40,[7]CFI!$B$4:$B$93,0)),"")</f>
        <v>3803.8280719400013</v>
      </c>
      <c r="BD7" s="89">
        <f>IFERROR(INDEX([8]CFI!$L$4:$L$93,MATCH($B$5:$B$40,[8]CFI!$B$4:$B$93,0)),"")</f>
        <v>2957.6554099300006</v>
      </c>
      <c r="BE7" s="89">
        <f>IFERROR(INDEX([2]CFI!$L$4:$L$93, MATCH($B$5:$B$40,[2]CFI!$B$4:$B$93,0)),"")</f>
        <v>2922.4672190100023</v>
      </c>
    </row>
    <row r="8" spans="1:57" ht="13" x14ac:dyDescent="0.3">
      <c r="A8" s="22"/>
      <c r="B8" s="30"/>
      <c r="C8" s="89"/>
      <c r="D8" s="89"/>
      <c r="E8" s="89"/>
      <c r="F8" s="89"/>
      <c r="G8" s="89"/>
      <c r="H8" s="89" t="str">
        <f>IFERROR(INDEX([4]CFI!$D$4:$D$93,MATCH($B$5:$B$40,[4]CFI!$B$4:$B$93,0)), "")</f>
        <v/>
      </c>
      <c r="I8" s="89" t="str">
        <f>IFERROR(INDEX([5]CFI!$D$4:$D$93, MATCH($B$5:$B$40,[5]CFI!$B$4:$B$93,0)),"")</f>
        <v/>
      </c>
      <c r="J8" s="89" t="str">
        <f>IFERROR(INDEX([6]CFI!$D$4:$D$93,MATCH($B$5:$B$40,[6]CFI!$B$4:$B$93,0)),"")</f>
        <v/>
      </c>
      <c r="K8" s="89" t="str">
        <f>IFERROR(INDEX([7]CFI!$D$4:$D$93,MATCH($B$5:$B$40,[7]CFI!$B$4:$B$93,0)),"")</f>
        <v/>
      </c>
      <c r="L8" s="89" t="str">
        <f>IFERROR(INDEX([8]CFI!$D$4:$D$93,MATCH($B$5:$B$40,[8]CFI!$B$4:$B$93,0)),"")</f>
        <v/>
      </c>
      <c r="M8" s="89" t="str">
        <f>IFERROR(INDEX([2]CFI!$D$4:$D$93, MATCH($B$5:$B$40,[2]CFI!$B$4:$B$93,0)),"")</f>
        <v/>
      </c>
      <c r="N8" s="89"/>
      <c r="O8" s="89"/>
      <c r="P8" s="89"/>
      <c r="Q8" s="89"/>
      <c r="R8" s="89"/>
      <c r="S8" s="89" t="str">
        <f>IFERROR(INDEX([4]CFI!$F$4:$F$93,MATCH($B$5:$B$40,[4]CFI!$B$4:$B$93,0)), "")</f>
        <v/>
      </c>
      <c r="T8" s="89" t="str">
        <f>IFERROR(INDEX([5]CFI!$F$4:$F$93, MATCH($B$5:$B$40,[5]CFI!$B$4:$B$93,0)),"")</f>
        <v/>
      </c>
      <c r="U8" s="89" t="str">
        <f>IFERROR(INDEX([6]CFI!$F$4:$F$93,MATCH($B$5:$B$40,[6]CFI!$B$4:$B$93,0)),"")</f>
        <v/>
      </c>
      <c r="V8" s="89" t="str">
        <f>IFERROR(INDEX([7]CFI!$F$4:$F$93,MATCH($B$5:$B$40,[7]CFI!$B$4:$B$93,0)),"")</f>
        <v/>
      </c>
      <c r="W8" s="89" t="str">
        <f>IFERROR(INDEX([8]CFI!$F$4:$F$93,MATCH($B$5:$B$40,[8]CFI!$B$4:$B$93,0)),"")</f>
        <v/>
      </c>
      <c r="X8" s="89" t="str">
        <f>IFERROR(INDEX([2]CFI!$F$4:$F$93, MATCH($B$5:$B$40,[2]CFI!$B$4:$B$93,0)),"")</f>
        <v/>
      </c>
      <c r="Y8" s="89"/>
      <c r="Z8" s="89"/>
      <c r="AA8" s="89"/>
      <c r="AB8" s="89"/>
      <c r="AC8" s="89"/>
      <c r="AD8" s="89" t="str">
        <f>IFERROR(INDEX([4]CFI!$H$4:$H$93,MATCH($B$5:$B$40,[4]CFI!$B$4:$B$93,0)), "")</f>
        <v/>
      </c>
      <c r="AE8" s="89" t="str">
        <f>IFERROR(INDEX([5]CFI!$H$4:$H$93, MATCH($B$5:$B$40,[5]CFI!$B$4:$B$93,0)),"")</f>
        <v/>
      </c>
      <c r="AF8" s="89" t="str">
        <f>IFERROR(INDEX([6]CFI!$H$4:$H$93,MATCH($B$5:$B$40,[6]CFI!$B$4:$B$93,0)),"")</f>
        <v/>
      </c>
      <c r="AG8" s="89" t="str">
        <f>IFERROR(INDEX([7]CFI!$H$4:$H$93,MATCH($B$5:$B$40,[7]CFI!$B$4:$B$93,0)),"")</f>
        <v/>
      </c>
      <c r="AH8" s="89" t="str">
        <f>IFERROR(INDEX([8]CFI!$H$4:$H$93,MATCH($B$5:$B$40,[8]CFI!$B$4:$B$93,0)),"")</f>
        <v/>
      </c>
      <c r="AI8" s="89" t="str">
        <f>IFERROR(INDEX([2]CFI!$H$4:$H$93, MATCH($B$5:$B$40,[2]CFI!$B$4:$B$93,0)),"")</f>
        <v/>
      </c>
      <c r="AJ8" s="89"/>
      <c r="AK8" s="89"/>
      <c r="AL8" s="89"/>
      <c r="AM8" s="89"/>
      <c r="AN8" s="89"/>
      <c r="AO8" s="89" t="str">
        <f>IFERROR(INDEX([4]CFI!$J$4:$J$93,MATCH($B$5:$B$40,[4]CFI!$B$4:$B$93,0)), "")</f>
        <v/>
      </c>
      <c r="AP8" s="89" t="str">
        <f>IFERROR(INDEX([5]CFI!$J$4:$J$93, MATCH($B$5:$B$40,[5]CFI!$B$4:$B$93,0)),"")</f>
        <v/>
      </c>
      <c r="AQ8" s="89" t="str">
        <f>IFERROR(INDEX([6]CFI!$J$4:$J$93,MATCH($B$5:$B$40,[6]CFI!$B$4:$B$93,0)),"")</f>
        <v/>
      </c>
      <c r="AR8" s="89" t="str">
        <f>IFERROR(INDEX([7]CFI!$J$4:$J$93,MATCH($B$5:$B$40,[7]CFI!$B$4:$B$93,0)),"")</f>
        <v/>
      </c>
      <c r="AS8" s="89" t="str">
        <f>IFERROR(INDEX([8]CFI!$J$4:$J$93,MATCH($B$5:$B$40,[8]CFI!$B$4:$B$93,0)),"")</f>
        <v/>
      </c>
      <c r="AT8" s="89" t="str">
        <f>IFERROR(INDEX([2]CFI!$J$4:$J$93, MATCH($B$5:$B$40,[2]CFI!$B$4:$B$93,0)),"")</f>
        <v/>
      </c>
      <c r="AU8" s="89"/>
      <c r="AV8" s="89"/>
      <c r="AW8" s="89"/>
      <c r="AX8" s="89"/>
      <c r="AY8" s="89"/>
      <c r="AZ8" s="89" t="str">
        <f>IFERROR(INDEX([4]CFI!$L$4:$L$93,MATCH($B$5:$B$40,[4]CFI!$B$4:$B$93,0)), "")</f>
        <v/>
      </c>
      <c r="BA8" s="89" t="str">
        <f>IFERROR(INDEX([5]CFI!$L$4:$L$93, MATCH($B$5:$B$40,[5]CFI!$B$4:$B$93,0)),"")</f>
        <v/>
      </c>
      <c r="BB8" s="89" t="str">
        <f>IFERROR(INDEX([6]CFI!$L$4:$L$93,MATCH($B$5:$B$40,[6]CFI!$B$4:$B$93,0)),"")</f>
        <v/>
      </c>
      <c r="BC8" s="89" t="str">
        <f>IFERROR(INDEX([7]CFI!$L$4:$L$93,MATCH($B$5:$B$40,[7]CFI!$B$4:$B$93,0)),"")</f>
        <v/>
      </c>
      <c r="BD8" s="89" t="str">
        <f>IFERROR(INDEX([8]CFI!$L$4:$L$93,MATCH($B$5:$B$40,[8]CFI!$B$4:$B$93,0)),"")</f>
        <v/>
      </c>
      <c r="BE8" s="89" t="str">
        <f>IFERROR(INDEX([2]CFI!$L$4:$L$93, MATCH($B$5:$B$40,[2]CFI!$B$4:$B$93,0)),"")</f>
        <v/>
      </c>
    </row>
    <row r="9" spans="1:57" ht="13" x14ac:dyDescent="0.3">
      <c r="A9" s="21" t="s">
        <v>39</v>
      </c>
      <c r="B9" s="29" t="s">
        <v>93</v>
      </c>
      <c r="C9" s="89">
        <v>736.19581772056006</v>
      </c>
      <c r="D9" s="89">
        <v>61.961215547582476</v>
      </c>
      <c r="E9" s="89">
        <v>46.628020326384622</v>
      </c>
      <c r="F9" s="89">
        <v>530.27460848523435</v>
      </c>
      <c r="G9" s="89">
        <v>831.42063880942578</v>
      </c>
      <c r="H9" s="89">
        <f>IFERROR(INDEX([4]CFI!$D$4:$D$93,MATCH($B$5:$B$40,[4]CFI!$B$4:$B$93,0)), "")</f>
        <v>-113.94769821982175</v>
      </c>
      <c r="I9" s="89">
        <f>IFERROR(INDEX([5]CFI!$D$4:$D$93, MATCH($B$5:$B$40,[5]CFI!$B$4:$B$93,0)),"")</f>
        <v>-599.42940674175543</v>
      </c>
      <c r="J9" s="89">
        <f>IFERROR(INDEX([6]CFI!$D$4:$D$93,MATCH($B$5:$B$40,[6]CFI!$B$4:$B$93,0)),"")</f>
        <v>-411.80068791224403</v>
      </c>
      <c r="K9" s="89">
        <f>IFERROR(INDEX([7]CFI!$D$4:$D$93,MATCH($B$5:$B$40,[7]CFI!$B$4:$B$93,0)),"")</f>
        <v>-231.11990382794713</v>
      </c>
      <c r="L9" s="89">
        <f>IFERROR(INDEX([8]CFI!$D$4:$D$93,MATCH($B$5:$B$40,[8]CFI!$B$4:$B$93,0)),"")</f>
        <v>-295.52426883451858</v>
      </c>
      <c r="M9" s="89">
        <f>IFERROR(INDEX([2]CFI!$D$4:$D$93, MATCH($B$5:$B$40,[2]CFI!$B$4:$B$93,0)),"")</f>
        <v>359.27186145080242</v>
      </c>
      <c r="N9" s="89">
        <v>1013.8035741663491</v>
      </c>
      <c r="O9" s="89">
        <v>980.57136049229598</v>
      </c>
      <c r="P9" s="89">
        <v>82.93808387346759</v>
      </c>
      <c r="Q9" s="89">
        <v>397.96880844999919</v>
      </c>
      <c r="R9" s="89">
        <v>485.89058128299996</v>
      </c>
      <c r="S9" s="89">
        <f>IFERROR(INDEX([4]CFI!$F$4:$F$93,MATCH($B$5:$B$40,[4]CFI!$B$4:$B$93,0)), "")</f>
        <v>19.690290299372393</v>
      </c>
      <c r="T9" s="89">
        <f>IFERROR(INDEX([5]CFI!$F$4:$F$93, MATCH($B$5:$B$40,[5]CFI!$B$4:$B$93,0)),"")</f>
        <v>112.61882094699295</v>
      </c>
      <c r="U9" s="89">
        <f>IFERROR(INDEX([6]CFI!$F$4:$F$93,MATCH($B$5:$B$40,[6]CFI!$B$4:$B$93,0)),"")</f>
        <v>103.07793920058509</v>
      </c>
      <c r="V9" s="89">
        <f>IFERROR(INDEX([7]CFI!$F$4:$F$93,MATCH($B$5:$B$40,[7]CFI!$B$4:$B$93,0)),"")</f>
        <v>277.07712858442261</v>
      </c>
      <c r="W9" s="89">
        <f>IFERROR(INDEX([8]CFI!$F$4:$F$93,MATCH($B$5:$B$40,[8]CFI!$B$4:$B$93,0)),"")</f>
        <v>397.57195907519457</v>
      </c>
      <c r="X9" s="89">
        <f>IFERROR(INDEX([2]CFI!$F$4:$F$93, MATCH($B$5:$B$40,[2]CFI!$B$4:$B$93,0)),"")</f>
        <v>415.10802758343738</v>
      </c>
      <c r="Y9" s="89">
        <v>237.89644226041824</v>
      </c>
      <c r="Z9" s="89">
        <v>108.87203917479025</v>
      </c>
      <c r="AA9" s="89">
        <v>58.125225501000031</v>
      </c>
      <c r="AB9" s="89">
        <v>221.42355772533475</v>
      </c>
      <c r="AC9" s="89">
        <v>281.45021940000009</v>
      </c>
      <c r="AD9" s="89">
        <f>IFERROR(INDEX([4]CFI!$H$4:$H$93,MATCH($B$5:$B$40,[4]CFI!$B$4:$B$93,0)), "")</f>
        <v>22.156245209000005</v>
      </c>
      <c r="AE9" s="89">
        <f>IFERROR(INDEX([5]CFI!$H$4:$H$93, MATCH($B$5:$B$40,[5]CFI!$B$4:$B$93,0)),"")</f>
        <v>39.233932548999981</v>
      </c>
      <c r="AF9" s="89">
        <f>IFERROR(INDEX([6]CFI!$H$4:$H$93,MATCH($B$5:$B$40,[6]CFI!$B$4:$B$93,0)),"")</f>
        <v>77.042354496100103</v>
      </c>
      <c r="AG9" s="89">
        <f>IFERROR(INDEX([7]CFI!$H$4:$H$93,MATCH($B$5:$B$40,[7]CFI!$B$4:$B$93,0)),"")</f>
        <v>117.50779990788716</v>
      </c>
      <c r="AH9" s="89">
        <f>IFERROR(INDEX([8]CFI!$H$4:$H$93,MATCH($B$5:$B$40,[8]CFI!$B$4:$B$93,0)),"")</f>
        <v>140.96703292507527</v>
      </c>
      <c r="AI9" s="89">
        <f>IFERROR(INDEX([2]CFI!$H$4:$H$93, MATCH($B$5:$B$40,[2]CFI!$B$4:$B$93,0)),"")</f>
        <v>229.90136558392507</v>
      </c>
      <c r="AJ9" s="89">
        <v>130.66411359585567</v>
      </c>
      <c r="AK9" s="89">
        <v>177.78920699994075</v>
      </c>
      <c r="AL9" s="89">
        <v>35.580694058007239</v>
      </c>
      <c r="AM9" s="89">
        <v>91.102350509224394</v>
      </c>
      <c r="AN9" s="89">
        <v>156.66362607920408</v>
      </c>
      <c r="AO9" s="89">
        <f>IFERROR(INDEX([4]CFI!$J$4:$J$93,MATCH($B$5:$B$40,[4]CFI!$B$4:$B$93,0)), "")</f>
        <v>-4.6815547800179962</v>
      </c>
      <c r="AP9" s="89">
        <f>IFERROR(INDEX([5]CFI!$J$4:$J$93, MATCH($B$5:$B$40,[5]CFI!$B$4:$B$93,0)),"")</f>
        <v>9.0650528996865365</v>
      </c>
      <c r="AQ9" s="89">
        <f>IFERROR(INDEX([6]CFI!$J$4:$J$93,MATCH($B$5:$B$40,[6]CFI!$B$4:$B$93,0)),"")</f>
        <v>50.13719076654899</v>
      </c>
      <c r="AR9" s="89">
        <f>IFERROR(INDEX([7]CFI!$J$4:$J$93,MATCH($B$5:$B$40,[7]CFI!$B$4:$B$93,0)),"")</f>
        <v>21.566532364111485</v>
      </c>
      <c r="AS9" s="89">
        <f>IFERROR(INDEX([8]CFI!$J$4:$J$93,MATCH($B$5:$B$40,[8]CFI!$B$4:$B$93,0)),"")</f>
        <v>49.545946066786527</v>
      </c>
      <c r="AT9" s="89">
        <f>IFERROR(INDEX([2]CFI!$J$4:$J$93, MATCH($B$5:$B$40,[2]CFI!$B$4:$B$93,0)),"")</f>
        <v>66.572396097098988</v>
      </c>
      <c r="AU9" s="89">
        <v>196.08812534966665</v>
      </c>
      <c r="AV9" s="89">
        <v>-52.601887904606166</v>
      </c>
      <c r="AW9" s="89">
        <v>-143.16626298465073</v>
      </c>
      <c r="AX9" s="89">
        <v>238.87011462299989</v>
      </c>
      <c r="AY9" s="89">
        <v>221.21548979179187</v>
      </c>
      <c r="AZ9" s="89">
        <f>IFERROR(INDEX([4]CFI!$L$4:$L$93,MATCH($B$5:$B$40,[4]CFI!$B$4:$B$93,0)), "")</f>
        <v>-216.63415203240001</v>
      </c>
      <c r="BA9" s="89">
        <f>IFERROR(INDEX([5]CFI!$L$4:$L$93, MATCH($B$5:$B$40,[5]CFI!$B$4:$B$93,0)),"")</f>
        <v>-216.63415203240001</v>
      </c>
      <c r="BB9" s="89">
        <f>IFERROR(INDEX([6]CFI!$L$4:$L$93,MATCH($B$5:$B$40,[6]CFI!$B$4:$B$93,0)),"")</f>
        <v>-433.93420251200183</v>
      </c>
      <c r="BC9" s="89">
        <f>IFERROR(INDEX([7]CFI!$L$4:$L$93,MATCH($B$5:$B$40,[7]CFI!$B$4:$B$93,0)),"")</f>
        <v>81.251749460778896</v>
      </c>
      <c r="BD9" s="89">
        <f>IFERROR(INDEX([8]CFI!$L$4:$L$93,MATCH($B$5:$B$40,[8]CFI!$B$4:$B$93,0)),"")</f>
        <v>140.2879488136704</v>
      </c>
      <c r="BE9" s="89">
        <f>IFERROR(INDEX([2]CFI!$L$4:$L$93, MATCH($B$5:$B$40,[2]CFI!$B$4:$B$93,0)),"")</f>
        <v>63.52453438383521</v>
      </c>
    </row>
    <row r="10" spans="1:57" ht="13" x14ac:dyDescent="0.3">
      <c r="A10" s="22"/>
      <c r="B10" s="30"/>
      <c r="C10" s="21"/>
      <c r="D10" s="21"/>
      <c r="E10" s="21"/>
      <c r="F10" s="21"/>
      <c r="G10" s="21"/>
      <c r="H10" s="21" t="str">
        <f>IFERROR(INDEX([4]CFI!$D$4:$D$93,MATCH($B$5:$B$40,[4]CFI!$B$4:$B$93,0)), "")</f>
        <v/>
      </c>
      <c r="I10" s="21" t="str">
        <f>IFERROR(INDEX([5]CFI!$D$4:$D$93, MATCH($B$5:$B$40,[5]CFI!$B$4:$B$93,0)),"")</f>
        <v/>
      </c>
      <c r="J10" s="21" t="str">
        <f>IFERROR(INDEX([6]CFI!$D$4:$D$93,MATCH($B$5:$B$40,[6]CFI!$B$4:$B$93,0)),"")</f>
        <v/>
      </c>
      <c r="K10" s="21" t="str">
        <f>IFERROR(INDEX([7]CFI!$D$4:$D$93,MATCH($B$5:$B$40,[7]CFI!$B$4:$B$93,0)),"")</f>
        <v/>
      </c>
      <c r="L10" s="21" t="str">
        <f>IFERROR(INDEX([8]CFI!$D$4:$D$93,MATCH($B$5:$B$40,[8]CFI!$B$4:$B$93,0)),"")</f>
        <v/>
      </c>
      <c r="M10" s="21" t="str">
        <f>IFERROR(INDEX([2]CFI!$D$4:$D$93, MATCH($B$5:$B$40,[2]CFI!$B$4:$B$93,0)),"")</f>
        <v/>
      </c>
      <c r="N10" s="21"/>
      <c r="O10" s="21"/>
      <c r="P10" s="21"/>
      <c r="Q10" s="21"/>
      <c r="R10" s="21"/>
      <c r="S10" s="21" t="str">
        <f>IFERROR(INDEX([4]CFI!$F$4:$F$93,MATCH($B$5:$B$40,[4]CFI!$B$4:$B$93,0)), "")</f>
        <v/>
      </c>
      <c r="T10" s="21" t="str">
        <f>IFERROR(INDEX([5]CFI!$F$4:$F$93, MATCH($B$5:$B$40,[5]CFI!$B$4:$B$93,0)),"")</f>
        <v/>
      </c>
      <c r="U10" s="21" t="str">
        <f>IFERROR(INDEX([6]CFI!$F$4:$F$93,MATCH($B$5:$B$40,[6]CFI!$B$4:$B$93,0)),"")</f>
        <v/>
      </c>
      <c r="V10" s="21" t="str">
        <f>IFERROR(INDEX([7]CFI!$F$4:$F$93,MATCH($B$5:$B$40,[7]CFI!$B$4:$B$93,0)),"")</f>
        <v/>
      </c>
      <c r="W10" s="21" t="str">
        <f>IFERROR(INDEX([8]CFI!$F$4:$F$93,MATCH($B$5:$B$40,[8]CFI!$B$4:$B$93,0)),"")</f>
        <v/>
      </c>
      <c r="X10" s="21" t="str">
        <f>IFERROR(INDEX([2]CFI!$F$4:$F$93, MATCH($B$5:$B$40,[2]CFI!$B$4:$B$93,0)),"")</f>
        <v/>
      </c>
      <c r="Y10" s="21"/>
      <c r="Z10" s="21"/>
      <c r="AA10" s="21"/>
      <c r="AB10" s="21"/>
      <c r="AC10" s="21"/>
      <c r="AD10" s="21" t="str">
        <f>IFERROR(INDEX([4]CFI!$H$4:$H$93,MATCH($B$5:$B$40,[4]CFI!$B$4:$B$93,0)), "")</f>
        <v/>
      </c>
      <c r="AE10" s="21" t="str">
        <f>IFERROR(INDEX([5]CFI!$H$4:$H$93, MATCH($B$5:$B$40,[5]CFI!$B$4:$B$93,0)),"")</f>
        <v/>
      </c>
      <c r="AF10" s="21" t="str">
        <f>IFERROR(INDEX([6]CFI!$H$4:$H$93,MATCH($B$5:$B$40,[6]CFI!$B$4:$B$93,0)),"")</f>
        <v/>
      </c>
      <c r="AG10" s="21" t="str">
        <f>IFERROR(INDEX([7]CFI!$H$4:$H$93,MATCH($B$5:$B$40,[7]CFI!$B$4:$B$93,0)),"")</f>
        <v/>
      </c>
      <c r="AH10" s="21" t="str">
        <f>IFERROR(INDEX([8]CFI!$H$4:$H$93,MATCH($B$5:$B$40,[8]CFI!$B$4:$B$93,0)),"")</f>
        <v/>
      </c>
      <c r="AI10" s="21" t="str">
        <f>IFERROR(INDEX([2]CFI!$H$4:$H$93, MATCH($B$5:$B$40,[2]CFI!$B$4:$B$93,0)),"")</f>
        <v/>
      </c>
      <c r="AJ10" s="21"/>
      <c r="AK10" s="21"/>
      <c r="AL10" s="21"/>
      <c r="AM10" s="21"/>
      <c r="AN10" s="21"/>
      <c r="AO10" s="21" t="str">
        <f>IFERROR(INDEX([4]CFI!$J$4:$J$93,MATCH($B$5:$B$40,[4]CFI!$B$4:$B$93,0)), "")</f>
        <v/>
      </c>
      <c r="AP10" s="21" t="str">
        <f>IFERROR(INDEX([5]CFI!$J$4:$J$93, MATCH($B$5:$B$40,[5]CFI!$B$4:$B$93,0)),"")</f>
        <v/>
      </c>
      <c r="AQ10" s="21" t="str">
        <f>IFERROR(INDEX([6]CFI!$J$4:$J$93,MATCH($B$5:$B$40,[6]CFI!$B$4:$B$93,0)),"")</f>
        <v/>
      </c>
      <c r="AR10" s="21" t="str">
        <f>IFERROR(INDEX([7]CFI!$J$4:$J$93,MATCH($B$5:$B$40,[7]CFI!$B$4:$B$93,0)),"")</f>
        <v/>
      </c>
      <c r="AS10" s="21" t="str">
        <f>IFERROR(INDEX([8]CFI!$J$4:$J$93,MATCH($B$5:$B$40,[8]CFI!$B$4:$B$93,0)),"")</f>
        <v/>
      </c>
      <c r="AT10" s="21" t="str">
        <f>IFERROR(INDEX([2]CFI!$J$4:$J$93, MATCH($B$5:$B$40,[2]CFI!$B$4:$B$93,0)),"")</f>
        <v/>
      </c>
      <c r="AU10" s="21"/>
      <c r="AV10" s="21"/>
      <c r="AW10" s="21"/>
      <c r="AX10" s="21"/>
      <c r="AY10" s="21"/>
      <c r="AZ10" s="21" t="str">
        <f>IFERROR(INDEX([4]CFI!$L$4:$L$93,MATCH($B$5:$B$40,[4]CFI!$B$4:$B$93,0)), "")</f>
        <v/>
      </c>
      <c r="BA10" s="21" t="str">
        <f>IFERROR(INDEX([5]CFI!$L$4:$L$93, MATCH($B$5:$B$40,[5]CFI!$B$4:$B$93,0)),"")</f>
        <v/>
      </c>
      <c r="BB10" s="21" t="str">
        <f>IFERROR(INDEX([6]CFI!$L$4:$L$93,MATCH($B$5:$B$40,[6]CFI!$B$4:$B$93,0)),"")</f>
        <v/>
      </c>
      <c r="BC10" s="21" t="str">
        <f>IFERROR(INDEX([7]CFI!$L$4:$L$93,MATCH($B$5:$B$40,[7]CFI!$B$4:$B$93,0)),"")</f>
        <v/>
      </c>
      <c r="BD10" s="21" t="str">
        <f>IFERROR(INDEX([8]CFI!$L$4:$L$93,MATCH($B$5:$B$40,[8]CFI!$B$4:$B$93,0)),"")</f>
        <v/>
      </c>
      <c r="BE10" s="21" t="str">
        <f>IFERROR(INDEX([2]CFI!$L$4:$L$93, MATCH($B$5:$B$40,[2]CFI!$B$4:$B$93,0)),"")</f>
        <v/>
      </c>
    </row>
    <row r="11" spans="1:57" ht="13" x14ac:dyDescent="0.3">
      <c r="A11" s="21" t="s">
        <v>40</v>
      </c>
      <c r="B11" s="29" t="s">
        <v>94</v>
      </c>
      <c r="C11" s="91">
        <f t="shared" ref="C11:AY11" si="0">C7/C5</f>
        <v>5.6215613241549847E-2</v>
      </c>
      <c r="D11" s="91">
        <f t="shared" si="0"/>
        <v>8.5385616261225775E-2</v>
      </c>
      <c r="E11" s="91">
        <f t="shared" si="0"/>
        <v>0.12979933156204149</v>
      </c>
      <c r="F11" s="91">
        <f t="shared" si="0"/>
        <v>7.9862205879137838E-2</v>
      </c>
      <c r="G11" s="91">
        <f t="shared" si="0"/>
        <v>5.7716486096115849E-2</v>
      </c>
      <c r="H11" s="91">
        <f>IFERROR(INDEX([4]CFI!$D$4:$D$93,MATCH($B$5:$B$40,[4]CFI!$B$4:$B$93,0)), "")</f>
        <v>6.7796856820346654E-2</v>
      </c>
      <c r="I11" s="91">
        <f>IFERROR(INDEX([5]CFI!$D$4:$D$93, MATCH($B$5:$B$40,[5]CFI!$B$4:$B$93,0)),"")</f>
        <v>7.4376471197032751E-2</v>
      </c>
      <c r="J11" s="91">
        <f>IFERROR(INDEX([6]CFI!$D$4:$D$93,MATCH($B$5:$B$40,[6]CFI!$B$4:$B$93,0)),"")</f>
        <v>6.5476036889718994E-2</v>
      </c>
      <c r="K11" s="91">
        <f>IFERROR(INDEX([7]CFI!$D$4:$D$93,MATCH($B$5:$B$40,[7]CFI!$B$4:$B$93,0)),"")</f>
        <v>7.1553393751755304E-2</v>
      </c>
      <c r="L11" s="91">
        <f>IFERROR(INDEX([8]CFI!$D$4:$D$93,MATCH($B$5:$B$40,[8]CFI!$B$4:$B$93,0)),"")</f>
        <v>7.5173898052720997E-2</v>
      </c>
      <c r="M11" s="91">
        <f>IFERROR(INDEX([2]CFI!$D$4:$D$93, MATCH($B$5:$B$40,[2]CFI!$B$4:$B$93,0)),"")</f>
        <v>5.922412031769142E-2</v>
      </c>
      <c r="N11" s="91">
        <f t="shared" si="0"/>
        <v>2.624379527649974E-2</v>
      </c>
      <c r="O11" s="91">
        <f t="shared" si="0"/>
        <v>3.6082580124667293E-2</v>
      </c>
      <c r="P11" s="91">
        <f t="shared" si="0"/>
        <v>7.0886739902143364E-2</v>
      </c>
      <c r="Q11" s="91">
        <f t="shared" si="0"/>
        <v>3.3440519770207393E-2</v>
      </c>
      <c r="R11" s="91">
        <f t="shared" si="0"/>
        <v>2.6527797854946914E-2</v>
      </c>
      <c r="S11" s="91">
        <f>IFERROR(INDEX([4]CFI!$F$4:$F$93,MATCH($B$5:$B$40,[4]CFI!$B$4:$B$93,0)), "")</f>
        <v>3.1320952080272524E-2</v>
      </c>
      <c r="T11" s="91">
        <f>IFERROR(INDEX([5]CFI!$F$4:$F$93, MATCH($B$5:$B$40,[5]CFI!$B$4:$B$93,0)),"")</f>
        <v>3.0903085193281318E-2</v>
      </c>
      <c r="U11" s="91">
        <f>IFERROR(INDEX([6]CFI!$F$4:$F$93,MATCH($B$5:$B$40,[6]CFI!$B$4:$B$93,0)),"")</f>
        <v>3.691499787336381E-2</v>
      </c>
      <c r="V11" s="91">
        <f>IFERROR(INDEX([7]CFI!$F$4:$F$93,MATCH($B$5:$B$40,[7]CFI!$B$4:$B$93,0)),"")</f>
        <v>3.7763221709501325E-2</v>
      </c>
      <c r="W11" s="91">
        <f>IFERROR(INDEX([8]CFI!$F$4:$F$93,MATCH($B$5:$B$40,[8]CFI!$B$4:$B$93,0)),"")</f>
        <v>3.4761894147533355E-2</v>
      </c>
      <c r="X11" s="91">
        <f>IFERROR(INDEX([2]CFI!$F$4:$F$93, MATCH($B$5:$B$40,[2]CFI!$B$4:$B$93,0)),"")</f>
        <v>4.0328365199187755E-2</v>
      </c>
      <c r="Y11" s="91">
        <f t="shared" si="0"/>
        <v>1.6558661939548233E-2</v>
      </c>
      <c r="Z11" s="91">
        <f t="shared" si="0"/>
        <v>3.9835077895310544E-2</v>
      </c>
      <c r="AA11" s="91">
        <f t="shared" si="0"/>
        <v>5.4582347117063744E-2</v>
      </c>
      <c r="AB11" s="91">
        <f t="shared" si="0"/>
        <v>4.6593854153980083E-2</v>
      </c>
      <c r="AC11" s="91">
        <f t="shared" si="0"/>
        <v>3.9245076034483885E-2</v>
      </c>
      <c r="AD11" s="91">
        <f>IFERROR(INDEX([4]CFI!$H$4:$H$93,MATCH($B$5:$B$40,[4]CFI!$B$4:$B$93,0)), "")</f>
        <v>4.1598966666269277E-2</v>
      </c>
      <c r="AE11" s="91">
        <f>IFERROR(INDEX([5]CFI!$H$4:$H$93, MATCH($B$5:$B$40,[5]CFI!$B$4:$B$93,0)),"")</f>
        <v>3.9288415311543687E-2</v>
      </c>
      <c r="AF11" s="91">
        <f>IFERROR(INDEX([6]CFI!$H$4:$H$93,MATCH($B$5:$B$40,[6]CFI!$B$4:$B$93,0)),"")</f>
        <v>3.8471488610635922E-2</v>
      </c>
      <c r="AG11" s="91">
        <f>IFERROR(INDEX([7]CFI!$H$4:$H$93,MATCH($B$5:$B$40,[7]CFI!$B$4:$B$93,0)),"")</f>
        <v>3.8170228173568986E-2</v>
      </c>
      <c r="AH11" s="91">
        <f>IFERROR(INDEX([8]CFI!$H$4:$H$93,MATCH($B$5:$B$40,[8]CFI!$B$4:$B$93,0)),"")</f>
        <v>3.8655134067655077E-2</v>
      </c>
      <c r="AI11" s="91">
        <f>IFERROR(INDEX([2]CFI!$H$4:$H$93, MATCH($B$5:$B$40,[2]CFI!$B$4:$B$93,0)),"")</f>
        <v>3.6872392083976351E-2</v>
      </c>
      <c r="AJ11" s="91">
        <f t="shared" si="0"/>
        <v>5.1562639871584166E-2</v>
      </c>
      <c r="AK11" s="91">
        <f t="shared" si="0"/>
        <v>4.5913957472632556E-2</v>
      </c>
      <c r="AL11" s="91">
        <f t="shared" si="0"/>
        <v>6.3923787677961211E-2</v>
      </c>
      <c r="AM11" s="91">
        <f t="shared" si="0"/>
        <v>4.447976471457319E-2</v>
      </c>
      <c r="AN11" s="91">
        <f t="shared" si="0"/>
        <v>3.4119780193682302E-2</v>
      </c>
      <c r="AO11" s="91">
        <f>IFERROR(INDEX([4]CFI!$J$4:$J$93,MATCH($B$5:$B$40,[4]CFI!$B$4:$B$93,0)), "")</f>
        <v>3.8711087575026337E-2</v>
      </c>
      <c r="AP11" s="91">
        <f>IFERROR(INDEX([5]CFI!$J$4:$J$93, MATCH($B$5:$B$40,[5]CFI!$B$4:$B$93,0)),"")</f>
        <v>4.1780730757466952E-2</v>
      </c>
      <c r="AQ11" s="91">
        <f>IFERROR(INDEX([6]CFI!$J$4:$J$93,MATCH($B$5:$B$40,[6]CFI!$B$4:$B$93,0)),"")</f>
        <v>4.568993484101877E-2</v>
      </c>
      <c r="AR11" s="91">
        <f>IFERROR(INDEX([7]CFI!$J$4:$J$93,MATCH($B$5:$B$40,[7]CFI!$B$4:$B$93,0)),"")</f>
        <v>4.2571802007411383E-2</v>
      </c>
      <c r="AS11" s="91">
        <f>IFERROR(INDEX([8]CFI!$J$4:$J$93,MATCH($B$5:$B$40,[8]CFI!$B$4:$B$93,0)),"")</f>
        <v>4.3125719994395316E-2</v>
      </c>
      <c r="AT11" s="91">
        <f>IFERROR(INDEX([2]CFI!$J$4:$J$93, MATCH($B$5:$B$40,[2]CFI!$B$4:$B$93,0)),"")</f>
        <v>3.7751967615820101E-2</v>
      </c>
      <c r="AU11" s="91">
        <f t="shared" si="0"/>
        <v>0.20728539055514927</v>
      </c>
      <c r="AV11" s="91">
        <f t="shared" si="0"/>
        <v>0.23150749292235717</v>
      </c>
      <c r="AW11" s="91">
        <f t="shared" si="0"/>
        <v>0.25940286490495523</v>
      </c>
      <c r="AX11" s="91">
        <f t="shared" si="0"/>
        <v>0.14879486454262342</v>
      </c>
      <c r="AY11" s="91">
        <f t="shared" si="0"/>
        <v>0.16975811177066516</v>
      </c>
      <c r="AZ11" s="91">
        <f>IFERROR(INDEX([4]CFI!$L$4:$L$93,MATCH($B$5:$B$40,[4]CFI!$B$4:$B$93,0)), "")</f>
        <v>0.18415660170802783</v>
      </c>
      <c r="BA11" s="91">
        <f>IFERROR(INDEX([5]CFI!$L$4:$L$93, MATCH($B$5:$B$40,[5]CFI!$B$4:$B$93,0)),"")</f>
        <v>0.18458804811185139</v>
      </c>
      <c r="BB11" s="91">
        <f>IFERROR(INDEX([6]CFI!$L$4:$L$93,MATCH($B$5:$B$40,[6]CFI!$B$4:$B$93,0)),"")</f>
        <v>0.20185607688886226</v>
      </c>
      <c r="BC11" s="91">
        <f>IFERROR(INDEX([7]CFI!$L$4:$L$93,MATCH($B$5:$B$40,[7]CFI!$B$4:$B$93,0)),"")</f>
        <v>0.19179306940773205</v>
      </c>
      <c r="BD11" s="91">
        <f>IFERROR(INDEX([8]CFI!$L$4:$L$93,MATCH($B$5:$B$40,[8]CFI!$B$4:$B$93,0)),"")</f>
        <v>0.15094536140787368</v>
      </c>
      <c r="BE11" s="91">
        <f>IFERROR(INDEX([2]CFI!$L$4:$L$93, MATCH($B$5:$B$40,[2]CFI!$B$4:$B$93,0)),"")</f>
        <v>0.14901006697922017</v>
      </c>
    </row>
    <row r="12" spans="1:57" ht="13" x14ac:dyDescent="0.3">
      <c r="A12" s="22"/>
      <c r="B12" s="30"/>
      <c r="C12" s="21"/>
      <c r="D12" s="21"/>
      <c r="E12" s="21"/>
      <c r="F12" s="21"/>
      <c r="G12" s="21"/>
      <c r="H12" s="21" t="str">
        <f>IFERROR(INDEX([4]CFI!$D$4:$D$93,MATCH($B$5:$B$40,[4]CFI!$B$4:$B$93,0)), "")</f>
        <v/>
      </c>
      <c r="I12" s="21" t="str">
        <f>IFERROR(INDEX([5]CFI!$D$4:$D$93, MATCH($B$5:$B$40,[5]CFI!$B$4:$B$93,0)),"")</f>
        <v/>
      </c>
      <c r="J12" s="21" t="str">
        <f>IFERROR(INDEX([6]CFI!$D$4:$D$93,MATCH($B$5:$B$40,[6]CFI!$B$4:$B$93,0)),"")</f>
        <v/>
      </c>
      <c r="K12" s="21" t="str">
        <f>IFERROR(INDEX([7]CFI!$D$4:$D$93,MATCH($B$5:$B$40,[7]CFI!$B$4:$B$93,0)),"")</f>
        <v/>
      </c>
      <c r="L12" s="21" t="str">
        <f>IFERROR(INDEX([8]CFI!$D$4:$D$93,MATCH($B$5:$B$40,[8]CFI!$B$4:$B$93,0)),"")</f>
        <v/>
      </c>
      <c r="M12" s="21" t="str">
        <f>IFERROR(INDEX([2]CFI!$D$4:$D$93, MATCH($B$5:$B$40,[2]CFI!$B$4:$B$93,0)),"")</f>
        <v/>
      </c>
      <c r="N12" s="21"/>
      <c r="O12" s="21"/>
      <c r="P12" s="21"/>
      <c r="Q12" s="21"/>
      <c r="R12" s="21"/>
      <c r="S12" s="21" t="str">
        <f>IFERROR(INDEX([4]CFI!$F$4:$F$93,MATCH($B$5:$B$40,[4]CFI!$B$4:$B$93,0)), "")</f>
        <v/>
      </c>
      <c r="T12" s="21" t="str">
        <f>IFERROR(INDEX([5]CFI!$F$4:$F$93, MATCH($B$5:$B$40,[5]CFI!$B$4:$B$93,0)),"")</f>
        <v/>
      </c>
      <c r="U12" s="21" t="str">
        <f>IFERROR(INDEX([6]CFI!$F$4:$F$93,MATCH($B$5:$B$40,[6]CFI!$B$4:$B$93,0)),"")</f>
        <v/>
      </c>
      <c r="V12" s="21" t="str">
        <f>IFERROR(INDEX([7]CFI!$F$4:$F$93,MATCH($B$5:$B$40,[7]CFI!$B$4:$B$93,0)),"")</f>
        <v/>
      </c>
      <c r="W12" s="21" t="str">
        <f>IFERROR(INDEX([8]CFI!$F$4:$F$93,MATCH($B$5:$B$40,[8]CFI!$B$4:$B$93,0)),"")</f>
        <v/>
      </c>
      <c r="X12" s="21" t="str">
        <f>IFERROR(INDEX([2]CFI!$F$4:$F$93, MATCH($B$5:$B$40,[2]CFI!$B$4:$B$93,0)),"")</f>
        <v/>
      </c>
      <c r="Y12" s="21"/>
      <c r="Z12" s="21"/>
      <c r="AA12" s="21"/>
      <c r="AB12" s="21"/>
      <c r="AC12" s="21"/>
      <c r="AD12" s="21" t="str">
        <f>IFERROR(INDEX([4]CFI!$H$4:$H$93,MATCH($B$5:$B$40,[4]CFI!$B$4:$B$93,0)), "")</f>
        <v/>
      </c>
      <c r="AE12" s="21" t="str">
        <f>IFERROR(INDEX([5]CFI!$H$4:$H$93, MATCH($B$5:$B$40,[5]CFI!$B$4:$B$93,0)),"")</f>
        <v/>
      </c>
      <c r="AF12" s="21" t="str">
        <f>IFERROR(INDEX([6]CFI!$H$4:$H$93,MATCH($B$5:$B$40,[6]CFI!$B$4:$B$93,0)),"")</f>
        <v/>
      </c>
      <c r="AG12" s="21" t="str">
        <f>IFERROR(INDEX([7]CFI!$H$4:$H$93,MATCH($B$5:$B$40,[7]CFI!$B$4:$B$93,0)),"")</f>
        <v/>
      </c>
      <c r="AH12" s="21" t="str">
        <f>IFERROR(INDEX([8]CFI!$H$4:$H$93,MATCH($B$5:$B$40,[8]CFI!$B$4:$B$93,0)),"")</f>
        <v/>
      </c>
      <c r="AI12" s="21" t="str">
        <f>IFERROR(INDEX([2]CFI!$H$4:$H$93, MATCH($B$5:$B$40,[2]CFI!$B$4:$B$93,0)),"")</f>
        <v/>
      </c>
      <c r="AJ12" s="21"/>
      <c r="AK12" s="21"/>
      <c r="AL12" s="21"/>
      <c r="AM12" s="21"/>
      <c r="AN12" s="21"/>
      <c r="AO12" s="21" t="str">
        <f>IFERROR(INDEX([4]CFI!$J$4:$J$93,MATCH($B$5:$B$40,[4]CFI!$B$4:$B$93,0)), "")</f>
        <v/>
      </c>
      <c r="AP12" s="21" t="str">
        <f>IFERROR(INDEX([5]CFI!$J$4:$J$93, MATCH($B$5:$B$40,[5]CFI!$B$4:$B$93,0)),"")</f>
        <v/>
      </c>
      <c r="AQ12" s="21" t="str">
        <f>IFERROR(INDEX([6]CFI!$J$4:$J$93,MATCH($B$5:$B$40,[6]CFI!$B$4:$B$93,0)),"")</f>
        <v/>
      </c>
      <c r="AR12" s="21" t="str">
        <f>IFERROR(INDEX([7]CFI!$J$4:$J$93,MATCH($B$5:$B$40,[7]CFI!$B$4:$B$93,0)),"")</f>
        <v/>
      </c>
      <c r="AS12" s="21" t="str">
        <f>IFERROR(INDEX([8]CFI!$J$4:$J$93,MATCH($B$5:$B$40,[8]CFI!$B$4:$B$93,0)),"")</f>
        <v/>
      </c>
      <c r="AT12" s="21" t="str">
        <f>IFERROR(INDEX([2]CFI!$J$4:$J$93, MATCH($B$5:$B$40,[2]CFI!$B$4:$B$93,0)),"")</f>
        <v/>
      </c>
      <c r="AU12" s="21"/>
      <c r="AV12" s="21"/>
      <c r="AW12" s="21"/>
      <c r="AX12" s="21"/>
      <c r="AY12" s="21"/>
      <c r="AZ12" s="21" t="str">
        <f>IFERROR(INDEX([4]CFI!$L$4:$L$93,MATCH($B$5:$B$40,[4]CFI!$B$4:$B$93,0)), "")</f>
        <v/>
      </c>
      <c r="BA12" s="21" t="str">
        <f>IFERROR(INDEX([5]CFI!$L$4:$L$93, MATCH($B$5:$B$40,[5]CFI!$B$4:$B$93,0)),"")</f>
        <v/>
      </c>
      <c r="BB12" s="21" t="str">
        <f>IFERROR(INDEX([6]CFI!$L$4:$L$93,MATCH($B$5:$B$40,[6]CFI!$B$4:$B$93,0)),"")</f>
        <v/>
      </c>
      <c r="BC12" s="21" t="str">
        <f>IFERROR(INDEX([7]CFI!$L$4:$L$93,MATCH($B$5:$B$40,[7]CFI!$B$4:$B$93,0)),"")</f>
        <v/>
      </c>
      <c r="BD12" s="21" t="str">
        <f>IFERROR(INDEX([8]CFI!$L$4:$L$93,MATCH($B$5:$B$40,[8]CFI!$B$4:$B$93,0)),"")</f>
        <v/>
      </c>
      <c r="BE12" s="21" t="str">
        <f>IFERROR(INDEX([2]CFI!$L$4:$L$93, MATCH($B$5:$B$40,[2]CFI!$B$4:$B$93,0)),"")</f>
        <v/>
      </c>
    </row>
    <row r="13" spans="1:57" ht="13" x14ac:dyDescent="0.3">
      <c r="A13" s="21" t="s">
        <v>41</v>
      </c>
      <c r="B13" s="29" t="s">
        <v>95</v>
      </c>
      <c r="C13" s="91">
        <f t="shared" ref="C13:AY13" si="1">C14/C15</f>
        <v>0.17790867579492478</v>
      </c>
      <c r="D13" s="91">
        <f t="shared" si="1"/>
        <v>0.15989422020251268</v>
      </c>
      <c r="E13" s="91">
        <f t="shared" si="1"/>
        <v>0.15072864451083823</v>
      </c>
      <c r="F13" s="91">
        <f t="shared" si="1"/>
        <v>0.15821328387350084</v>
      </c>
      <c r="G13" s="91">
        <f t="shared" si="1"/>
        <v>0.1834879920840761</v>
      </c>
      <c r="H13" s="91">
        <f>IFERROR(INDEX([4]CFI!$D$4:$D$93,MATCH($B$5:$B$40,[4]CFI!$B$4:$B$93,0)), "")</f>
        <v>0.18020411846405446</v>
      </c>
      <c r="I13" s="91">
        <f>IFERROR(INDEX([5]CFI!$D$4:$D$93, MATCH($B$5:$B$40,[5]CFI!$B$4:$B$93,0)),"")</f>
        <v>0.17655713840107612</v>
      </c>
      <c r="J13" s="91">
        <f>IFERROR(INDEX([6]CFI!$D$4:$D$93,MATCH($B$5:$B$40,[6]CFI!$B$4:$B$93,0)),"")</f>
        <v>0.17773002357821438</v>
      </c>
      <c r="K13" s="91">
        <f>IFERROR(INDEX([7]CFI!$D$4:$D$93,MATCH($B$5:$B$40,[7]CFI!$B$4:$B$93,0)),"")</f>
        <v>0.18010233965346942</v>
      </c>
      <c r="L13" s="91">
        <f>IFERROR(INDEX([8]CFI!$D$4:$D$93,MATCH($B$5:$B$40,[8]CFI!$B$4:$B$93,0)),"")</f>
        <v>0.13223653785419076</v>
      </c>
      <c r="M13" s="91">
        <f>IFERROR(INDEX([2]CFI!$D$4:$D$93, MATCH($B$5:$B$40,[2]CFI!$B$4:$B$93,0)),"")</f>
        <v>0.1344280995627197</v>
      </c>
      <c r="N13" s="91">
        <f t="shared" si="1"/>
        <v>0.1173680558915203</v>
      </c>
      <c r="O13" s="91">
        <f t="shared" si="1"/>
        <v>0.11909737654380947</v>
      </c>
      <c r="P13" s="91">
        <f t="shared" si="1"/>
        <v>0.10745015309391574</v>
      </c>
      <c r="Q13" s="91">
        <f t="shared" si="1"/>
        <v>0.10834198201823061</v>
      </c>
      <c r="R13" s="91">
        <f t="shared" si="1"/>
        <v>9.8670242468124447E-2</v>
      </c>
      <c r="S13" s="91">
        <f>IFERROR(INDEX([4]CFI!$F$4:$F$93,MATCH($B$5:$B$40,[4]CFI!$B$4:$B$93,0)), "")</f>
        <v>9.8845442212124379E-2</v>
      </c>
      <c r="T13" s="91">
        <f>IFERROR(INDEX([5]CFI!$F$4:$F$93, MATCH($B$5:$B$40,[5]CFI!$B$4:$B$93,0)),"")</f>
        <v>0.10007983640474079</v>
      </c>
      <c r="U13" s="91">
        <f>IFERROR(INDEX([6]CFI!$F$4:$F$93,MATCH($B$5:$B$40,[6]CFI!$B$4:$B$93,0)),"")</f>
        <v>9.5220623133540197E-2</v>
      </c>
      <c r="V13" s="91">
        <f>IFERROR(INDEX([7]CFI!$F$4:$F$93,MATCH($B$5:$B$40,[7]CFI!$B$4:$B$93,0)),"")</f>
        <v>9.1668897743880984E-2</v>
      </c>
      <c r="W13" s="91">
        <f>IFERROR(INDEX([8]CFI!$F$4:$F$93,MATCH($B$5:$B$40,[8]CFI!$B$4:$B$93,0)),"")</f>
        <v>8.7025135762647851E-2</v>
      </c>
      <c r="X13" s="91">
        <f>IFERROR(INDEX([2]CFI!$F$4:$F$93, MATCH($B$5:$B$40,[2]CFI!$B$4:$B$93,0)),"")</f>
        <v>8.5069614361788046E-2</v>
      </c>
      <c r="Y13" s="91">
        <f t="shared" si="1"/>
        <v>0.14049944471490566</v>
      </c>
      <c r="Z13" s="91">
        <f t="shared" si="1"/>
        <v>0.1199844227188446</v>
      </c>
      <c r="AA13" s="91">
        <f t="shared" si="1"/>
        <v>0.11235469900100246</v>
      </c>
      <c r="AB13" s="91">
        <f t="shared" si="1"/>
        <v>0.10193921793344458</v>
      </c>
      <c r="AC13" s="91">
        <f t="shared" si="1"/>
        <v>0.10894713123515758</v>
      </c>
      <c r="AD13" s="91">
        <f>IFERROR(INDEX([4]CFI!$H$4:$H$93,MATCH($B$5:$B$40,[4]CFI!$B$4:$B$93,0)), "")</f>
        <v>0.10947072070605383</v>
      </c>
      <c r="AE13" s="91">
        <f>IFERROR(INDEX([5]CFI!$H$4:$H$93, MATCH($B$5:$B$40,[5]CFI!$B$4:$B$93,0)),"")</f>
        <v>0.1118992605860526</v>
      </c>
      <c r="AF13" s="91">
        <f>IFERROR(INDEX([6]CFI!$H$4:$H$93,MATCH($B$5:$B$40,[6]CFI!$B$4:$B$93,0)),"")</f>
        <v>0.10872790118391672</v>
      </c>
      <c r="AG13" s="91">
        <f>IFERROR(INDEX([7]CFI!$H$4:$H$93,MATCH($B$5:$B$40,[7]CFI!$B$4:$B$93,0)),"")</f>
        <v>0.10348139695809697</v>
      </c>
      <c r="AH13" s="91">
        <f>IFERROR(INDEX([8]CFI!$H$4:$H$93,MATCH($B$5:$B$40,[8]CFI!$B$4:$B$93,0)),"")</f>
        <v>0.1033010129490959</v>
      </c>
      <c r="AI13" s="91">
        <f>IFERROR(INDEX([2]CFI!$H$4:$H$93, MATCH($B$5:$B$40,[2]CFI!$B$4:$B$93,0)),"")</f>
        <v>0.1010048763834149</v>
      </c>
      <c r="AJ13" s="91">
        <f t="shared" si="1"/>
        <v>9.8015331638426392E-2</v>
      </c>
      <c r="AK13" s="91">
        <f t="shared" si="1"/>
        <v>0.101175642073023</v>
      </c>
      <c r="AL13" s="91">
        <f t="shared" si="1"/>
        <v>9.2858252062196792E-2</v>
      </c>
      <c r="AM13" s="91">
        <f t="shared" si="1"/>
        <v>9.2602175881337762E-2</v>
      </c>
      <c r="AN13" s="91">
        <f t="shared" si="1"/>
        <v>9.0052714295793743E-2</v>
      </c>
      <c r="AO13" s="91">
        <f>IFERROR(INDEX([4]CFI!$J$4:$J$93,MATCH($B$5:$B$40,[4]CFI!$B$4:$B$93,0)), "")</f>
        <v>9.0133686929312021E-2</v>
      </c>
      <c r="AP13" s="91">
        <f>IFERROR(INDEX([5]CFI!$J$4:$J$93, MATCH($B$5:$B$40,[5]CFI!$B$4:$B$93,0)),"")</f>
        <v>9.0466970501082336E-2</v>
      </c>
      <c r="AQ13" s="91">
        <f>IFERROR(INDEX([6]CFI!$J$4:$J$93,MATCH($B$5:$B$40,[6]CFI!$B$4:$B$93,0)),"")</f>
        <v>8.5871649129170155E-2</v>
      </c>
      <c r="AR13" s="91">
        <f>IFERROR(INDEX([7]CFI!$J$4:$J$93,MATCH($B$5:$B$40,[7]CFI!$B$4:$B$93,0)),"")</f>
        <v>8.1276747452624129E-2</v>
      </c>
      <c r="AS13" s="91">
        <f>IFERROR(INDEX([8]CFI!$J$4:$J$93,MATCH($B$5:$B$40,[8]CFI!$B$4:$B$93,0)),"")</f>
        <v>7.7566852224019434E-2</v>
      </c>
      <c r="AT13" s="91">
        <f>IFERROR(INDEX([2]CFI!$J$4:$J$93, MATCH($B$5:$B$40,[2]CFI!$B$4:$B$93,0)),"")</f>
        <v>7.8068885696191762E-2</v>
      </c>
      <c r="AU13" s="91">
        <f t="shared" si="1"/>
        <v>8.856831798554847E-2</v>
      </c>
      <c r="AV13" s="91">
        <f t="shared" si="1"/>
        <v>8.2952406828506575E-2</v>
      </c>
      <c r="AW13" s="91">
        <f t="shared" si="1"/>
        <v>7.2497080079703666E-2</v>
      </c>
      <c r="AX13" s="91">
        <f t="shared" si="1"/>
        <v>9.1026647570768338E-2</v>
      </c>
      <c r="AY13" s="91">
        <f t="shared" si="1"/>
        <v>8.9095865977829425E-2</v>
      </c>
      <c r="AZ13" s="91">
        <f>IFERROR(INDEX([4]CFI!$L$4:$L$93,MATCH($B$5:$B$40,[4]CFI!$B$4:$B$93,0)), "")</f>
        <v>8.0096775966343681E-2</v>
      </c>
      <c r="BA13" s="91">
        <f>IFERROR(INDEX([5]CFI!$L$4:$L$93, MATCH($B$5:$B$40,[5]CFI!$B$4:$B$93,0)),"")</f>
        <v>8.0096775966343681E-2</v>
      </c>
      <c r="BB13" s="91">
        <f>IFERROR(INDEX([6]CFI!$L$4:$L$93,MATCH($B$5:$B$40,[6]CFI!$B$4:$B$93,0)),"")</f>
        <v>9.15326811558035E-2</v>
      </c>
      <c r="BC13" s="91">
        <f>IFERROR(INDEX([7]CFI!$L$4:$L$93,MATCH($B$5:$B$40,[7]CFI!$B$4:$B$93,0)),"")</f>
        <v>0.11154496167101539</v>
      </c>
      <c r="BD13" s="91">
        <f>IFERROR(INDEX([8]CFI!$L$4:$L$93,MATCH($B$5:$B$40,[8]CFI!$B$4:$B$93,0)),"")</f>
        <v>0.10013145300594122</v>
      </c>
      <c r="BE13" s="91">
        <f>IFERROR(INDEX([2]CFI!$L$4:$L$93, MATCH($B$5:$B$40,[2]CFI!$B$4:$B$93,0)),"")</f>
        <v>0.10160044595662178</v>
      </c>
    </row>
    <row r="14" spans="1:57" ht="13" x14ac:dyDescent="0.3">
      <c r="A14" s="21"/>
      <c r="B14" s="31" t="s">
        <v>10</v>
      </c>
      <c r="C14" s="92">
        <v>6226.4682907130846</v>
      </c>
      <c r="D14" s="92">
        <v>6241.9585950171695</v>
      </c>
      <c r="E14" s="92">
        <v>6280.6154333456343</v>
      </c>
      <c r="F14" s="92">
        <v>7123.7350774273737</v>
      </c>
      <c r="G14" s="92">
        <v>7388.7140238518241</v>
      </c>
      <c r="H14" s="92">
        <f>IFERROR(INDEX([4]CFI!$D$4:$D$93,MATCH($B$5:$B$40,[4]CFI!$B$4:$B$93,0)), "")</f>
        <v>7274.7663256332535</v>
      </c>
      <c r="I14" s="92">
        <f>IFERROR(INDEX([5]CFI!$D$4:$D$93, MATCH($B$5:$B$40,[5]CFI!$B$4:$B$93,0)),"")</f>
        <v>6789.2852111368429</v>
      </c>
      <c r="J14" s="92">
        <f>IFERROR(INDEX([6]CFI!$D$4:$D$93,MATCH($B$5:$B$40,[6]CFI!$B$4:$B$93,0)),"")</f>
        <v>6976.9139299663548</v>
      </c>
      <c r="K14" s="92">
        <f>IFERROR(INDEX([7]CFI!$D$4:$D$93,MATCH($B$5:$B$40,[7]CFI!$B$4:$B$93,0)),"")</f>
        <v>7157.5947140620519</v>
      </c>
      <c r="L14" s="92">
        <f>IFERROR(INDEX([8]CFI!$D$4:$D$93,MATCH($B$5:$B$40,[8]CFI!$B$4:$B$93,0)),"")</f>
        <v>7093.1903490554805</v>
      </c>
      <c r="M14" s="92">
        <f>IFERROR(INDEX([2]CFI!$D$4:$D$93, MATCH($B$5:$B$40,[2]CFI!$B$4:$B$93,0)),"")</f>
        <v>7388.7146195300002</v>
      </c>
      <c r="N14" s="92">
        <v>5336.0079148300001</v>
      </c>
      <c r="O14" s="92">
        <v>6176.6753157965068</v>
      </c>
      <c r="P14" s="92">
        <v>5968.4120948865429</v>
      </c>
      <c r="Q14" s="92">
        <v>6223.2945527645425</v>
      </c>
      <c r="R14" s="92">
        <v>6708.7118430795399</v>
      </c>
      <c r="S14" s="92">
        <f>IFERROR(INDEX([4]CFI!$F$4:$F$93,MATCH($B$5:$B$40,[4]CFI!$B$4:$B$93,0)), "")</f>
        <v>6907.4726691411324</v>
      </c>
      <c r="T14" s="92">
        <f>IFERROR(INDEX([5]CFI!$F$4:$F$93, MATCH($B$5:$B$40,[5]CFI!$B$4:$B$93,0)),"")</f>
        <v>6838.6059663515734</v>
      </c>
      <c r="U14" s="92">
        <f>IFERROR(INDEX([6]CFI!$F$4:$F$93,MATCH($B$5:$B$40,[6]CFI!$B$4:$B$93,0)),"")</f>
        <v>6564.0610396637021</v>
      </c>
      <c r="V14" s="92">
        <f>IFERROR(INDEX([7]CFI!$F$4:$F$93,MATCH($B$5:$B$40,[7]CFI!$B$4:$B$93,0)),"")</f>
        <v>6410.5858504262042</v>
      </c>
      <c r="W14" s="92">
        <f>IFERROR(INDEX([8]CFI!$F$4:$F$93,MATCH($B$5:$B$40,[8]CFI!$B$4:$B$93,0)),"")</f>
        <v>6309.2539761618673</v>
      </c>
      <c r="X14" s="92">
        <f>IFERROR(INDEX([2]CFI!$F$4:$F$93, MATCH($B$5:$B$40,[2]CFI!$B$4:$B$93,0)),"")</f>
        <v>6376.6822937336738</v>
      </c>
      <c r="Y14" s="92">
        <v>1598.8885609000001</v>
      </c>
      <c r="Z14" s="92">
        <v>1704.7671495572904</v>
      </c>
      <c r="AA14" s="92">
        <v>1846.26504873</v>
      </c>
      <c r="AB14" s="92">
        <v>1846.26504873</v>
      </c>
      <c r="AC14" s="92">
        <v>2144.6701050000001</v>
      </c>
      <c r="AD14" s="92">
        <f>IFERROR(INDEX([4]CFI!$H$4:$H$93,MATCH($B$5:$B$40,[4]CFI!$B$4:$B$93,0)), "")</f>
        <v>2227.01976638</v>
      </c>
      <c r="AE14" s="92">
        <f>IFERROR(INDEX([5]CFI!$H$4:$H$93, MATCH($B$5:$B$40,[5]CFI!$B$4:$B$93,0)),"")</f>
        <v>2227.0197663600002</v>
      </c>
      <c r="AF14" s="92">
        <f>IFERROR(INDEX([6]CFI!$H$4:$H$93,MATCH($B$5:$B$40,[6]CFI!$B$4:$B$93,0)),"")</f>
        <v>2227.0197668000001</v>
      </c>
      <c r="AG14" s="92">
        <f>IFERROR(INDEX([7]CFI!$H$4:$H$93,MATCH($B$5:$B$40,[7]CFI!$B$4:$B$93,0)),"")</f>
        <v>2101.0167338000001</v>
      </c>
      <c r="AH14" s="92">
        <f>IFERROR(INDEX([8]CFI!$H$4:$H$93,MATCH($B$5:$B$40,[8]CFI!$B$4:$B$93,0)),"")</f>
        <v>2101.0167338000001</v>
      </c>
      <c r="AI14" s="92">
        <f>IFERROR(INDEX([2]CFI!$H$4:$H$93, MATCH($B$5:$B$40,[2]CFI!$B$4:$B$93,0)),"")</f>
        <v>2101.0167338000001</v>
      </c>
      <c r="AJ14" s="92">
        <v>641.06658534000007</v>
      </c>
      <c r="AK14" s="92">
        <v>866.06694789744074</v>
      </c>
      <c r="AL14" s="92">
        <v>888.88729492644461</v>
      </c>
      <c r="AM14" s="92">
        <v>977.64999947472472</v>
      </c>
      <c r="AN14" s="92">
        <v>1058.6682958261124</v>
      </c>
      <c r="AO14" s="92">
        <f>IFERROR(INDEX([4]CFI!$J$4:$J$93,MATCH($B$5:$B$40,[4]CFI!$B$4:$B$93,0)), "")</f>
        <v>1053.9867410460945</v>
      </c>
      <c r="AP14" s="92">
        <f>IFERROR(INDEX([5]CFI!$J$4:$J$93, MATCH($B$5:$B$40,[5]CFI!$B$4:$B$93,0)),"")</f>
        <v>1058.6682958261124</v>
      </c>
      <c r="AQ14" s="92">
        <f>IFERROR(INDEX([6]CFI!$J$4:$J$93,MATCH($B$5:$B$40,[6]CFI!$B$4:$B$93,0)),"")</f>
        <v>1058.6682958261124</v>
      </c>
      <c r="AR14" s="92">
        <f>IFERROR(INDEX([7]CFI!$J$4:$J$93,MATCH($B$5:$B$40,[7]CFI!$B$4:$B$93,0)),"")</f>
        <v>1058.6682958156985</v>
      </c>
      <c r="AS14" s="92">
        <f>IFERROR(INDEX([8]CFI!$J$4:$J$93,MATCH($B$5:$B$40,[8]CFI!$B$4:$B$93,0)),"")</f>
        <v>1057.9651912449999</v>
      </c>
      <c r="AT14" s="92">
        <f>IFERROR(INDEX([2]CFI!$J$4:$J$93, MATCH($B$5:$B$40,[2]CFI!$B$4:$B$93,0)),"")</f>
        <v>1057.9651912449999</v>
      </c>
      <c r="AU14" s="92">
        <v>1662.0749515566674</v>
      </c>
      <c r="AV14" s="92">
        <v>1653.418717645061</v>
      </c>
      <c r="AW14" s="92">
        <v>1515.2524522407432</v>
      </c>
      <c r="AX14" s="92">
        <v>1844.1204688802995</v>
      </c>
      <c r="AY14" s="92">
        <v>1844.1204686399999</v>
      </c>
      <c r="AZ14" s="92">
        <f>IFERROR(INDEX([4]CFI!$L$4:$L$93,MATCH($B$5:$B$40,[4]CFI!$B$4:$B$93,0)), "")</f>
        <v>1522.926117684249</v>
      </c>
      <c r="BA14" s="92">
        <f>IFERROR(INDEX([5]CFI!$L$4:$L$93, MATCH($B$5:$B$40,[5]CFI!$B$4:$B$93,0)),"")</f>
        <v>1522.926117684249</v>
      </c>
      <c r="BB14" s="92">
        <f>IFERROR(INDEX([6]CFI!$L$4:$L$93,MATCH($B$5:$B$40,[6]CFI!$B$4:$B$93,0)),"")</f>
        <v>1726.2083791279981</v>
      </c>
      <c r="BC14" s="92">
        <f>IFERROR(INDEX([7]CFI!$L$4:$L$93,MATCH($B$5:$B$40,[7]CFI!$B$4:$B$93,0)),"")</f>
        <v>2160.1425816399997</v>
      </c>
      <c r="BD14" s="92">
        <f>IFERROR(INDEX([8]CFI!$L$4:$L$93,MATCH($B$5:$B$40,[8]CFI!$B$4:$B$93,0)),"")</f>
        <v>2094.1678484442868</v>
      </c>
      <c r="BE14" s="92">
        <f>IFERROR(INDEX([2]CFI!$L$4:$L$93, MATCH($B$5:$B$40,[2]CFI!$B$4:$B$93,0)),"")</f>
        <v>2142.9612872041944</v>
      </c>
    </row>
    <row r="15" spans="1:57" ht="13" x14ac:dyDescent="0.3">
      <c r="A15" s="21"/>
      <c r="B15" s="31" t="s">
        <v>11</v>
      </c>
      <c r="C15" s="92">
        <v>34998.114976080935</v>
      </c>
      <c r="D15" s="92">
        <v>39038.050200385413</v>
      </c>
      <c r="E15" s="92">
        <v>41668.360076667595</v>
      </c>
      <c r="F15" s="92">
        <v>45026.150162733138</v>
      </c>
      <c r="G15" s="92">
        <v>40268.106593407152</v>
      </c>
      <c r="H15" s="92">
        <f>IFERROR(INDEX([4]CFI!$D$4:$D$93,MATCH($B$5:$B$40,[4]CFI!$B$4:$B$93,0)), "")</f>
        <v>40369.589705489227</v>
      </c>
      <c r="I15" s="92">
        <f>IFERROR(INDEX([5]CFI!$D$4:$D$93, MATCH($B$5:$B$40,[5]CFI!$B$4:$B$93,0)),"")</f>
        <v>38453.756515434448</v>
      </c>
      <c r="J15" s="92">
        <f>IFERROR(INDEX([6]CFI!$D$4:$D$93,MATCH($B$5:$B$40,[6]CFI!$B$4:$B$93,0)),"")</f>
        <v>39255.685615188115</v>
      </c>
      <c r="K15" s="92">
        <f>IFERROR(INDEX([7]CFI!$D$4:$D$93,MATCH($B$5:$B$40,[7]CFI!$B$4:$B$93,0)),"")</f>
        <v>39741.8197222413</v>
      </c>
      <c r="L15" s="92">
        <f>IFERROR(INDEX([8]CFI!$D$4:$D$93,MATCH($B$5:$B$40,[8]CFI!$B$4:$B$93,0)),"")</f>
        <v>53640.169836242334</v>
      </c>
      <c r="M15" s="92">
        <f>IFERROR(INDEX([2]CFI!$D$4:$D$93, MATCH($B$5:$B$40,[2]CFI!$B$4:$B$93,0)),"")</f>
        <v>54964.063641193337</v>
      </c>
      <c r="N15" s="92">
        <v>45463.88601479357</v>
      </c>
      <c r="O15" s="92">
        <v>51862.396091692601</v>
      </c>
      <c r="P15" s="92">
        <v>55545.868693829703</v>
      </c>
      <c r="Q15" s="92">
        <v>57441.210109275591</v>
      </c>
      <c r="R15" s="92">
        <v>67991.2370261662</v>
      </c>
      <c r="S15" s="92">
        <f>IFERROR(INDEX([4]CFI!$F$4:$F$93,MATCH($B$5:$B$40,[4]CFI!$B$4:$B$93,0)), "")</f>
        <v>69881.549564192872</v>
      </c>
      <c r="T15" s="92">
        <f>IFERROR(INDEX([5]CFI!$F$4:$F$93, MATCH($B$5:$B$40,[5]CFI!$B$4:$B$93,0)),"")</f>
        <v>68331.506245623998</v>
      </c>
      <c r="U15" s="92">
        <f>IFERROR(INDEX([6]CFI!$F$4:$F$93,MATCH($B$5:$B$40,[6]CFI!$B$4:$B$93,0)),"")</f>
        <v>68935.287584267018</v>
      </c>
      <c r="V15" s="92">
        <f>IFERROR(INDEX([7]CFI!$F$4:$F$93,MATCH($B$5:$B$40,[7]CFI!$B$4:$B$93,0)),"")</f>
        <v>69931.961747125068</v>
      </c>
      <c r="W15" s="92">
        <f>IFERROR(INDEX([8]CFI!$F$4:$F$93,MATCH($B$5:$B$40,[8]CFI!$B$4:$B$93,0)),"")</f>
        <v>72499.214403637496</v>
      </c>
      <c r="X15" s="92">
        <f>IFERROR(INDEX([2]CFI!$F$4:$F$93, MATCH($B$5:$B$40,[2]CFI!$B$4:$B$93,0)),"")</f>
        <v>74958.401323116617</v>
      </c>
      <c r="Y15" s="92">
        <v>11380.034733549186</v>
      </c>
      <c r="Z15" s="92">
        <v>14208.237293869497</v>
      </c>
      <c r="AA15" s="92">
        <v>16432.468469463187</v>
      </c>
      <c r="AB15" s="92">
        <v>18111.430381341692</v>
      </c>
      <c r="AC15" s="92">
        <v>19685.420631873494</v>
      </c>
      <c r="AD15" s="92">
        <f>IFERROR(INDEX([4]CFI!$H$4:$H$93,MATCH($B$5:$B$40,[4]CFI!$B$4:$B$93,0)), "")</f>
        <v>20343.519728529966</v>
      </c>
      <c r="AE15" s="92">
        <f>IFERROR(INDEX([5]CFI!$H$4:$H$93, MATCH($B$5:$B$40,[5]CFI!$B$4:$B$93,0)),"")</f>
        <v>19902.006096343961</v>
      </c>
      <c r="AF15" s="92">
        <f>IFERROR(INDEX([6]CFI!$H$4:$H$93,MATCH($B$5:$B$40,[6]CFI!$B$4:$B$93,0)),"")</f>
        <v>20482.504881915498</v>
      </c>
      <c r="AG15" s="92">
        <f>IFERROR(INDEX([7]CFI!$H$4:$H$93,MATCH($B$5:$B$40,[7]CFI!$B$4:$B$93,0)),"")</f>
        <v>20303.327898160973</v>
      </c>
      <c r="AH15" s="92">
        <f>IFERROR(INDEX([8]CFI!$H$4:$H$93,MATCH($B$5:$B$40,[8]CFI!$B$4:$B$93,0)),"")</f>
        <v>20338.781526133993</v>
      </c>
      <c r="AI15" s="92">
        <f>IFERROR(INDEX([2]CFI!$H$4:$H$93, MATCH($B$5:$B$40,[2]CFI!$B$4:$B$93,0)),"")</f>
        <v>20801.141578794002</v>
      </c>
      <c r="AJ15" s="92">
        <v>6540.4725426514124</v>
      </c>
      <c r="AK15" s="92">
        <v>8560.0341164364581</v>
      </c>
      <c r="AL15" s="92">
        <v>9572.5180604418947</v>
      </c>
      <c r="AM15" s="92">
        <v>10557.52729533596</v>
      </c>
      <c r="AN15" s="92">
        <v>11756.095350427006</v>
      </c>
      <c r="AO15" s="92">
        <f>IFERROR(INDEX([4]CFI!$J$4:$J$93,MATCH($B$5:$B$40,[4]CFI!$B$4:$B$93,0)), "")</f>
        <v>11693.59400412291</v>
      </c>
      <c r="AP15" s="92">
        <f>IFERROR(INDEX([5]CFI!$J$4:$J$93, MATCH($B$5:$B$40,[5]CFI!$B$4:$B$93,0)),"")</f>
        <v>11702.263157065116</v>
      </c>
      <c r="AQ15" s="92">
        <f>IFERROR(INDEX([6]CFI!$J$4:$J$93,MATCH($B$5:$B$40,[6]CFI!$B$4:$B$93,0)),"")</f>
        <v>12328.496151665127</v>
      </c>
      <c r="AR15" s="92">
        <f>IFERROR(INDEX([7]CFI!$J$4:$J$93,MATCH($B$5:$B$40,[7]CFI!$B$4:$B$93,0)),"")</f>
        <v>13025.475661815721</v>
      </c>
      <c r="AS15" s="92">
        <f>IFERROR(INDEX([8]CFI!$J$4:$J$93,MATCH($B$5:$B$40,[8]CFI!$B$4:$B$93,0)),"")</f>
        <v>13639.398285617028</v>
      </c>
      <c r="AT15" s="92">
        <f>IFERROR(INDEX([2]CFI!$J$4:$J$93, MATCH($B$5:$B$40,[2]CFI!$B$4:$B$93,0)),"")</f>
        <v>13551.688125306597</v>
      </c>
      <c r="AU15" s="92">
        <v>18766.021409911671</v>
      </c>
      <c r="AV15" s="92">
        <v>19932.136762026585</v>
      </c>
      <c r="AW15" s="92">
        <v>20900.875601815504</v>
      </c>
      <c r="AX15" s="92">
        <v>20259.127608172043</v>
      </c>
      <c r="AY15" s="92">
        <v>20698.159767579902</v>
      </c>
      <c r="AZ15" s="92">
        <f>IFERROR(INDEX([4]CFI!$L$4:$L$93,MATCH($B$5:$B$40,[4]CFI!$B$4:$B$93,0)), "")</f>
        <v>19013.57575645961</v>
      </c>
      <c r="BA15" s="92">
        <f>IFERROR(INDEX([5]CFI!$L$4:$L$93, MATCH($B$5:$B$40,[5]CFI!$B$4:$B$93,0)),"")</f>
        <v>19013.57575645961</v>
      </c>
      <c r="BB15" s="92">
        <f>IFERROR(INDEX([6]CFI!$L$4:$L$93,MATCH($B$5:$B$40,[6]CFI!$B$4:$B$93,0)),"")</f>
        <v>18858.929481041978</v>
      </c>
      <c r="BC15" s="92">
        <f>IFERROR(INDEX([7]CFI!$L$4:$L$93,MATCH($B$5:$B$40,[7]CFI!$B$4:$B$93,0)),"")</f>
        <v>19365.666985578478</v>
      </c>
      <c r="BD15" s="92">
        <f>IFERROR(INDEX([8]CFI!$L$4:$L$93,MATCH($B$5:$B$40,[8]CFI!$B$4:$B$93,0)),"")</f>
        <v>20914.186158069944</v>
      </c>
      <c r="BE15" s="92">
        <f>IFERROR(INDEX([2]CFI!$L$4:$L$93, MATCH($B$5:$B$40,[2]CFI!$B$4:$B$93,0)),"")</f>
        <v>21092.046073489972</v>
      </c>
    </row>
    <row r="16" spans="1:57" ht="13" x14ac:dyDescent="0.3">
      <c r="A16" s="21"/>
      <c r="B16" s="31"/>
      <c r="C16" s="93"/>
      <c r="D16" s="93"/>
      <c r="E16" s="93"/>
      <c r="F16" s="93"/>
      <c r="G16" s="93"/>
      <c r="H16" s="93" t="str">
        <f>IFERROR(INDEX([4]CFI!$D$4:$D$93,MATCH($B$5:$B$40,[4]CFI!$B$4:$B$93,0)), "")</f>
        <v/>
      </c>
      <c r="I16" s="93" t="str">
        <f>IFERROR(INDEX([5]CFI!$D$4:$D$93, MATCH($B$5:$B$40,[5]CFI!$B$4:$B$93,0)),"")</f>
        <v/>
      </c>
      <c r="J16" s="93" t="str">
        <f>IFERROR(INDEX([6]CFI!$D$4:$D$93,MATCH($B$5:$B$40,[6]CFI!$B$4:$B$93,0)),"")</f>
        <v/>
      </c>
      <c r="K16" s="93" t="str">
        <f>IFERROR(INDEX([7]CFI!$D$4:$D$93,MATCH($B$5:$B$40,[7]CFI!$B$4:$B$93,0)),"")</f>
        <v/>
      </c>
      <c r="L16" s="93" t="str">
        <f>IFERROR(INDEX([8]CFI!$D$4:$D$93,MATCH($B$5:$B$40,[8]CFI!$B$4:$B$93,0)),"")</f>
        <v/>
      </c>
      <c r="M16" s="93" t="str">
        <f>IFERROR(INDEX([2]CFI!$D$4:$D$93, MATCH($B$5:$B$40,[2]CFI!$B$4:$B$93,0)),"")</f>
        <v/>
      </c>
      <c r="N16" s="93"/>
      <c r="O16" s="93"/>
      <c r="P16" s="93"/>
      <c r="Q16" s="93"/>
      <c r="R16" s="93"/>
      <c r="S16" s="93" t="str">
        <f>IFERROR(INDEX([4]CFI!$F$4:$F$93,MATCH($B$5:$B$40,[4]CFI!$B$4:$B$93,0)), "")</f>
        <v/>
      </c>
      <c r="T16" s="93" t="str">
        <f>IFERROR(INDEX([5]CFI!$F$4:$F$93, MATCH($B$5:$B$40,[5]CFI!$B$4:$B$93,0)),"")</f>
        <v/>
      </c>
      <c r="U16" s="93" t="str">
        <f>IFERROR(INDEX([6]CFI!$F$4:$F$93,MATCH($B$5:$B$40,[6]CFI!$B$4:$B$93,0)),"")</f>
        <v/>
      </c>
      <c r="V16" s="93" t="str">
        <f>IFERROR(INDEX([7]CFI!$F$4:$F$93,MATCH($B$5:$B$40,[7]CFI!$B$4:$B$93,0)),"")</f>
        <v/>
      </c>
      <c r="W16" s="93" t="str">
        <f>IFERROR(INDEX([8]CFI!$F$4:$F$93,MATCH($B$5:$B$40,[8]CFI!$B$4:$B$93,0)),"")</f>
        <v/>
      </c>
      <c r="X16" s="93" t="str">
        <f>IFERROR(INDEX([2]CFI!$F$4:$F$93, MATCH($B$5:$B$40,[2]CFI!$B$4:$B$93,0)),"")</f>
        <v/>
      </c>
      <c r="Y16" s="93"/>
      <c r="Z16" s="93"/>
      <c r="AA16" s="93"/>
      <c r="AB16" s="93"/>
      <c r="AC16" s="93"/>
      <c r="AD16" s="93" t="str">
        <f>IFERROR(INDEX([4]CFI!$H$4:$H$93,MATCH($B$5:$B$40,[4]CFI!$B$4:$B$93,0)), "")</f>
        <v/>
      </c>
      <c r="AE16" s="93" t="str">
        <f>IFERROR(INDEX([5]CFI!$H$4:$H$93, MATCH($B$5:$B$40,[5]CFI!$B$4:$B$93,0)),"")</f>
        <v/>
      </c>
      <c r="AF16" s="93" t="str">
        <f>IFERROR(INDEX([6]CFI!$H$4:$H$93,MATCH($B$5:$B$40,[6]CFI!$B$4:$B$93,0)),"")</f>
        <v/>
      </c>
      <c r="AG16" s="93" t="str">
        <f>IFERROR(INDEX([7]CFI!$H$4:$H$93,MATCH($B$5:$B$40,[7]CFI!$B$4:$B$93,0)),"")</f>
        <v/>
      </c>
      <c r="AH16" s="93" t="str">
        <f>IFERROR(INDEX([8]CFI!$H$4:$H$93,MATCH($B$5:$B$40,[8]CFI!$B$4:$B$93,0)),"")</f>
        <v/>
      </c>
      <c r="AI16" s="93" t="str">
        <f>IFERROR(INDEX([2]CFI!$H$4:$H$93, MATCH($B$5:$B$40,[2]CFI!$B$4:$B$93,0)),"")</f>
        <v/>
      </c>
      <c r="AJ16" s="93"/>
      <c r="AK16" s="93"/>
      <c r="AL16" s="93"/>
      <c r="AM16" s="93"/>
      <c r="AN16" s="93"/>
      <c r="AO16" s="93" t="str">
        <f>IFERROR(INDEX([4]CFI!$J$4:$J$93,MATCH($B$5:$B$40,[4]CFI!$B$4:$B$93,0)), "")</f>
        <v/>
      </c>
      <c r="AP16" s="93" t="str">
        <f>IFERROR(INDEX([5]CFI!$J$4:$J$93, MATCH($B$5:$B$40,[5]CFI!$B$4:$B$93,0)),"")</f>
        <v/>
      </c>
      <c r="AQ16" s="93" t="str">
        <f>IFERROR(INDEX([6]CFI!$J$4:$J$93,MATCH($B$5:$B$40,[6]CFI!$B$4:$B$93,0)),"")</f>
        <v/>
      </c>
      <c r="AR16" s="93" t="str">
        <f>IFERROR(INDEX([7]CFI!$J$4:$J$93,MATCH($B$5:$B$40,[7]CFI!$B$4:$B$93,0)),"")</f>
        <v/>
      </c>
      <c r="AS16" s="93" t="str">
        <f>IFERROR(INDEX([8]CFI!$J$4:$J$93,MATCH($B$5:$B$40,[8]CFI!$B$4:$B$93,0)),"")</f>
        <v/>
      </c>
      <c r="AT16" s="93" t="str">
        <f>IFERROR(INDEX([2]CFI!$J$4:$J$93, MATCH($B$5:$B$40,[2]CFI!$B$4:$B$93,0)),"")</f>
        <v/>
      </c>
      <c r="AU16" s="93"/>
      <c r="AV16" s="93"/>
      <c r="AW16" s="93"/>
      <c r="AX16" s="93"/>
      <c r="AY16" s="93"/>
      <c r="AZ16" s="93" t="str">
        <f>IFERROR(INDEX([4]CFI!$L$4:$L$93,MATCH($B$5:$B$40,[4]CFI!$B$4:$B$93,0)), "")</f>
        <v/>
      </c>
      <c r="BA16" s="93" t="str">
        <f>IFERROR(INDEX([5]CFI!$L$4:$L$93, MATCH($B$5:$B$40,[5]CFI!$B$4:$B$93,0)),"")</f>
        <v/>
      </c>
      <c r="BB16" s="93" t="str">
        <f>IFERROR(INDEX([6]CFI!$L$4:$L$93,MATCH($B$5:$B$40,[6]CFI!$B$4:$B$93,0)),"")</f>
        <v/>
      </c>
      <c r="BC16" s="93" t="str">
        <f>IFERROR(INDEX([7]CFI!$L$4:$L$93,MATCH($B$5:$B$40,[7]CFI!$B$4:$B$93,0)),"")</f>
        <v/>
      </c>
      <c r="BD16" s="93" t="str">
        <f>IFERROR(INDEX([8]CFI!$L$4:$L$93,MATCH($B$5:$B$40,[8]CFI!$B$4:$B$93,0)),"")</f>
        <v/>
      </c>
      <c r="BE16" s="93" t="str">
        <f>IFERROR(INDEX([2]CFI!$L$4:$L$93, MATCH($B$5:$B$40,[2]CFI!$B$4:$B$93,0)),"")</f>
        <v/>
      </c>
    </row>
    <row r="17" spans="1:57" ht="13" x14ac:dyDescent="0.3">
      <c r="A17" s="21" t="s">
        <v>42</v>
      </c>
      <c r="B17" s="29" t="s">
        <v>96</v>
      </c>
      <c r="C17" s="91">
        <f t="shared" ref="C17:G17" si="2">C18/C19</f>
        <v>0.21720593052592979</v>
      </c>
      <c r="D17" s="91">
        <f t="shared" si="2"/>
        <v>0.19384254177954027</v>
      </c>
      <c r="E17" s="91">
        <f t="shared" si="2"/>
        <v>0.18035171957679652</v>
      </c>
      <c r="F17" s="91">
        <f t="shared" si="2"/>
        <v>0.1819839568320033</v>
      </c>
      <c r="G17" s="91">
        <f t="shared" si="2"/>
        <v>0.20925693528230546</v>
      </c>
      <c r="H17" s="91">
        <f>IFERROR(INDEX([4]CFI!$D$4:$D$93,MATCH($B$5:$B$40,[4]CFI!$B$4:$B$93,0)), "")</f>
        <v>0.20873089463705416</v>
      </c>
      <c r="I17" s="91">
        <f>IFERROR(INDEX([5]CFI!$D$4:$D$93, MATCH($B$5:$B$40,[5]CFI!$B$4:$B$93,0)),"")</f>
        <v>0.21913023171027318</v>
      </c>
      <c r="J17" s="91">
        <f>IFERROR(INDEX([6]CFI!$D$4:$D$93,MATCH($B$5:$B$40,[6]CFI!$B$4:$B$93,0)),"")</f>
        <v>0.21465376144385545</v>
      </c>
      <c r="K17" s="91">
        <f>IFERROR(INDEX([7]CFI!$D$4:$D$93,MATCH($B$5:$B$40,[7]CFI!$B$4:$B$93,0)),"")</f>
        <v>0.21202805091085949</v>
      </c>
      <c r="L17" s="91">
        <f>IFERROR(INDEX([8]CFI!$D$4:$D$93,MATCH($B$5:$B$40,[8]CFI!$B$4:$B$93,0)),"")</f>
        <v>0.1570908630804565</v>
      </c>
      <c r="M17" s="91">
        <f>IFERROR(INDEX([2]CFI!$D$4:$D$93, MATCH($B$5:$B$40,[2]CFI!$B$4:$B$93,0)),"")</f>
        <v>0.15330708861639458</v>
      </c>
      <c r="N17" s="91">
        <f t="shared" ref="N17:R17" si="3">N18/N19</f>
        <v>0.15196221090821171</v>
      </c>
      <c r="O17" s="91">
        <f t="shared" si="3"/>
        <v>0.13263713757277751</v>
      </c>
      <c r="P17" s="91">
        <f t="shared" si="3"/>
        <v>0.1212054867584897</v>
      </c>
      <c r="Q17" s="91">
        <f t="shared" si="3"/>
        <v>0.13070180091469638</v>
      </c>
      <c r="R17" s="91">
        <f t="shared" si="3"/>
        <v>0.13273963207877787</v>
      </c>
      <c r="S17" s="91">
        <f>IFERROR(INDEX([4]CFI!$F$4:$F$93,MATCH($B$5:$B$40,[4]CFI!$B$4:$B$93,0)), "")</f>
        <v>0.13230901036216988</v>
      </c>
      <c r="T17" s="91">
        <f>IFERROR(INDEX([5]CFI!$F$4:$F$93, MATCH($B$5:$B$40,[5]CFI!$B$4:$B$93,0)),"")</f>
        <v>0.13573439997491651</v>
      </c>
      <c r="U17" s="91">
        <f>IFERROR(INDEX([6]CFI!$F$4:$F$93,MATCH($B$5:$B$40,[6]CFI!$B$4:$B$93,0)),"")</f>
        <v>0.13059041049802811</v>
      </c>
      <c r="V17" s="91">
        <f>IFERROR(INDEX([7]CFI!$F$4:$F$93,MATCH($B$5:$B$40,[7]CFI!$B$4:$B$93,0)),"")</f>
        <v>0.12913735876401766</v>
      </c>
      <c r="W17" s="91">
        <f>IFERROR(INDEX([8]CFI!$F$4:$F$93,MATCH($B$5:$B$40,[8]CFI!$B$4:$B$93,0)),"")</f>
        <v>0.12534729699430866</v>
      </c>
      <c r="X17" s="91">
        <f>IFERROR(INDEX([2]CFI!$F$4:$F$93, MATCH($B$5:$B$40,[2]CFI!$B$4:$B$93,0)),"")</f>
        <v>0.12530355182577671</v>
      </c>
      <c r="Y17" s="91">
        <f t="shared" ref="Y17:AC17" si="4">Y18/Y19</f>
        <v>0.16276455736224438</v>
      </c>
      <c r="Z17" s="91">
        <f t="shared" si="4"/>
        <v>0.1403321818028333</v>
      </c>
      <c r="AA17" s="91">
        <f t="shared" si="4"/>
        <v>0.14293142299434014</v>
      </c>
      <c r="AB17" s="91">
        <f t="shared" si="4"/>
        <v>0.13504520365494707</v>
      </c>
      <c r="AC17" s="91">
        <f t="shared" si="4"/>
        <v>0.14602456573177497</v>
      </c>
      <c r="AD17" s="91">
        <f>IFERROR(INDEX([4]CFI!$H$4:$H$93,MATCH($B$5:$B$40,[4]CFI!$B$4:$B$93,0)), "")</f>
        <v>0.13295459811083282</v>
      </c>
      <c r="AE17" s="91">
        <f>IFERROR(INDEX([5]CFI!$H$4:$H$93, MATCH($B$5:$B$40,[5]CFI!$B$4:$B$93,0)),"")</f>
        <v>0.13698959422687743</v>
      </c>
      <c r="AF17" s="91">
        <f>IFERROR(INDEX([6]CFI!$H$4:$H$93,MATCH($B$5:$B$40,[6]CFI!$B$4:$B$93,0)),"")</f>
        <v>0.13509666108320842</v>
      </c>
      <c r="AG17" s="91">
        <f>IFERROR(INDEX([7]CFI!$H$4:$H$93,MATCH($B$5:$B$40,[7]CFI!$B$4:$B$93,0)),"")</f>
        <v>0.13180037591081911</v>
      </c>
      <c r="AH17" s="91">
        <f>IFERROR(INDEX([8]CFI!$H$4:$H$93,MATCH($B$5:$B$40,[8]CFI!$B$4:$B$93,0)),"")</f>
        <v>0.13247738006168225</v>
      </c>
      <c r="AI17" s="91">
        <f>IFERROR(INDEX([2]CFI!$H$4:$H$93, MATCH($B$5:$B$40,[2]CFI!$B$4:$B$93,0)),"")</f>
        <v>0.13425360602771949</v>
      </c>
      <c r="AJ17" s="91">
        <f t="shared" ref="AJ17:AN17" si="5">AJ18/AJ19</f>
        <v>0.13250360061025168</v>
      </c>
      <c r="AK17" s="91">
        <f t="shared" si="5"/>
        <v>0.16338241196292569</v>
      </c>
      <c r="AL17" s="91">
        <f t="shared" si="5"/>
        <v>0.15134758828789413</v>
      </c>
      <c r="AM17" s="91">
        <f t="shared" si="5"/>
        <v>0.15037192746798328</v>
      </c>
      <c r="AN17" s="91">
        <f t="shared" si="5"/>
        <v>0.14373223367216376</v>
      </c>
      <c r="AO17" s="91">
        <f>IFERROR(INDEX([4]CFI!$J$4:$J$93,MATCH($B$5:$B$40,[4]CFI!$B$4:$B$93,0)), "")</f>
        <v>0.14389594655067334</v>
      </c>
      <c r="AP17" s="91">
        <f>IFERROR(INDEX([5]CFI!$J$4:$J$93, MATCH($B$5:$B$40,[5]CFI!$B$4:$B$93,0)),"")</f>
        <v>0.14479993763912419</v>
      </c>
      <c r="AQ17" s="91">
        <f>IFERROR(INDEX([6]CFI!$J$4:$J$93,MATCH($B$5:$B$40,[6]CFI!$B$4:$B$93,0)),"")</f>
        <v>0.14135381205500797</v>
      </c>
      <c r="AR17" s="91">
        <f>IFERROR(INDEX([7]CFI!$J$4:$J$93,MATCH($B$5:$B$40,[7]CFI!$B$4:$B$93,0)),"")</f>
        <v>0.13221378360640204</v>
      </c>
      <c r="AS17" s="91">
        <f>IFERROR(INDEX([8]CFI!$J$4:$J$93,MATCH($B$5:$B$40,[8]CFI!$B$4:$B$93,0)),"")</f>
        <v>0.12893642241258732</v>
      </c>
      <c r="AT17" s="91">
        <f>IFERROR(INDEX([2]CFI!$J$4:$J$93, MATCH($B$5:$B$40,[2]CFI!$B$4:$B$93,0)),"")</f>
        <v>0.13084875714628219</v>
      </c>
      <c r="AU17" s="91">
        <f t="shared" ref="AU17:AY17" si="6">AU18/AU19</f>
        <v>0.12500783185136841</v>
      </c>
      <c r="AV17" s="91">
        <f t="shared" si="6"/>
        <v>0.11559623674615678</v>
      </c>
      <c r="AW17" s="91">
        <f t="shared" si="6"/>
        <v>0.11923132290996699</v>
      </c>
      <c r="AX17" s="91">
        <f t="shared" si="6"/>
        <v>0.13895268805823457</v>
      </c>
      <c r="AY17" s="91">
        <f t="shared" si="6"/>
        <v>0.15318010827594289</v>
      </c>
      <c r="AZ17" s="91">
        <f>IFERROR(INDEX([4]CFI!$L$4:$L$93,MATCH($B$5:$B$40,[4]CFI!$B$4:$B$93,0)), "")</f>
        <v>0.16675171440245812</v>
      </c>
      <c r="BA17" s="91">
        <f>IFERROR(INDEX([5]CFI!$L$4:$L$93, MATCH($B$5:$B$40,[5]CFI!$B$4:$B$93,0)),"")</f>
        <v>0.16675171440245812</v>
      </c>
      <c r="BB17" s="91">
        <f>IFERROR(INDEX([6]CFI!$L$4:$L$93,MATCH($B$5:$B$40,[6]CFI!$B$4:$B$93,0)),"")</f>
        <v>0.16811910546130734</v>
      </c>
      <c r="BC17" s="91">
        <f>IFERROR(INDEX([7]CFI!$L$4:$L$93,MATCH($B$5:$B$40,[7]CFI!$B$4:$B$93,0)),"")</f>
        <v>0.16371996671592801</v>
      </c>
      <c r="BD17" s="91">
        <f>IFERROR(INDEX([8]CFI!$L$4:$L$93,MATCH($B$5:$B$40,[8]CFI!$B$4:$B$93,0)),"")</f>
        <v>0.15159788338630945</v>
      </c>
      <c r="BE17" s="91">
        <f>IFERROR(INDEX([2]CFI!$L$4:$L$93, MATCH($B$5:$B$40,[2]CFI!$B$4:$B$93,0)),"")</f>
        <v>0.1503195253444676</v>
      </c>
    </row>
    <row r="18" spans="1:57" ht="13" x14ac:dyDescent="0.3">
      <c r="A18" s="21"/>
      <c r="B18" s="94" t="s">
        <v>12</v>
      </c>
      <c r="C18" s="92">
        <v>7601.7981300331385</v>
      </c>
      <c r="D18" s="92">
        <v>7567.2348769600003</v>
      </c>
      <c r="E18" s="92">
        <v>7514.9603917721379</v>
      </c>
      <c r="F18" s="92">
        <v>8194.0369675261263</v>
      </c>
      <c r="G18" s="92">
        <v>8426.380575357578</v>
      </c>
      <c r="H18" s="92">
        <f>IFERROR(INDEX([4]CFI!$D$4:$D$93,MATCH($B$5:$B$40,[4]CFI!$B$4:$B$93,0)), "")</f>
        <v>8426.380575357578</v>
      </c>
      <c r="I18" s="92">
        <f>IFERROR(INDEX([5]CFI!$D$4:$D$93, MATCH($B$5:$B$40,[5]CFI!$B$4:$B$93,0)),"")</f>
        <v>8426.380575357578</v>
      </c>
      <c r="J18" s="92">
        <f>IFERROR(INDEX([6]CFI!$D$4:$D$93,MATCH($B$5:$B$40,[6]CFI!$B$4:$B$93,0)),"")</f>
        <v>8426.380575357578</v>
      </c>
      <c r="K18" s="92">
        <f>IFERROR(INDEX([7]CFI!$D$4:$D$93,MATCH($B$5:$B$40,[7]CFI!$B$4:$B$93,0)),"")</f>
        <v>8426.380575357578</v>
      </c>
      <c r="L18" s="92">
        <f>IFERROR(INDEX([8]CFI!$D$4:$D$93,MATCH($B$5:$B$40,[8]CFI!$B$4:$B$93,0)),"")</f>
        <v>8426.380575357578</v>
      </c>
      <c r="M18" s="92">
        <f>IFERROR(INDEX([2]CFI!$D$4:$D$93, MATCH($B$5:$B$40,[2]CFI!$B$4:$B$93,0)),"")</f>
        <v>8426.380575357578</v>
      </c>
      <c r="N18" s="92">
        <v>6908.7926352869572</v>
      </c>
      <c r="O18" s="92">
        <v>6878.8797652677104</v>
      </c>
      <c r="P18" s="92">
        <v>6732.464052458784</v>
      </c>
      <c r="Q18" s="92">
        <v>7507.6696080017837</v>
      </c>
      <c r="R18" s="92">
        <v>9025.1317874342803</v>
      </c>
      <c r="S18" s="92">
        <f>IFERROR(INDEX([4]CFI!$F$4:$F$93,MATCH($B$5:$B$40,[4]CFI!$B$4:$B$93,0)), "")</f>
        <v>9245.9586654132836</v>
      </c>
      <c r="T18" s="92">
        <f>IFERROR(INDEX([5]CFI!$F$4:$F$93, MATCH($B$5:$B$40,[5]CFI!$B$4:$B$93,0)),"")</f>
        <v>9274.9359996320327</v>
      </c>
      <c r="U18" s="92">
        <f>IFERROR(INDEX([6]CFI!$F$4:$F$93,MATCH($B$5:$B$40,[6]CFI!$B$4:$B$93,0)),"")</f>
        <v>9002.28750342905</v>
      </c>
      <c r="V18" s="92">
        <f>IFERROR(INDEX([7]CFI!$F$4:$F$93,MATCH($B$5:$B$40,[7]CFI!$B$4:$B$93,0)),"")</f>
        <v>9030.8288332100492</v>
      </c>
      <c r="W18" s="92">
        <f>IFERROR(INDEX([8]CFI!$F$4:$F$93,MATCH($B$5:$B$40,[8]CFI!$B$4:$B$93,0)),"")</f>
        <v>9087.5805597068102</v>
      </c>
      <c r="X18" s="92">
        <f>IFERROR(INDEX([2]CFI!$F$4:$F$93, MATCH($B$5:$B$40,[2]CFI!$B$4:$B$93,0)),"")</f>
        <v>9392.5539249685135</v>
      </c>
      <c r="Y18" s="92">
        <v>1852.2663161731</v>
      </c>
      <c r="Z18" s="92">
        <v>1993.8729390210904</v>
      </c>
      <c r="AA18" s="92">
        <v>2348.7161016499999</v>
      </c>
      <c r="AB18" s="92">
        <v>2445.8618043306847</v>
      </c>
      <c r="AC18" s="92">
        <v>2874.5549990166501</v>
      </c>
      <c r="AD18" s="92">
        <f>IFERROR(INDEX([4]CFI!$H$4:$H$93,MATCH($B$5:$B$40,[4]CFI!$B$4:$B$93,0)), "")</f>
        <v>2704.7644896665001</v>
      </c>
      <c r="AE18" s="92">
        <f>IFERROR(INDEX([5]CFI!$H$4:$H$93, MATCH($B$5:$B$40,[5]CFI!$B$4:$B$93,0)),"")</f>
        <v>2726.3677394390002</v>
      </c>
      <c r="AF18" s="92">
        <f>IFERROR(INDEX([6]CFI!$H$4:$H$93,MATCH($B$5:$B$40,[6]CFI!$B$4:$B$93,0)),"")</f>
        <v>2767.1180201673001</v>
      </c>
      <c r="AG18" s="92">
        <f>IFERROR(INDEX([7]CFI!$H$4:$H$93,MATCH($B$5:$B$40,[7]CFI!$B$4:$B$93,0)),"")</f>
        <v>2675.9862492182369</v>
      </c>
      <c r="AH18" s="92">
        <f>IFERROR(INDEX([8]CFI!$H$4:$H$93,MATCH($B$5:$B$40,[8]CFI!$B$4:$B$93,0)),"")</f>
        <v>2694.4284902291747</v>
      </c>
      <c r="AI18" s="92">
        <f>IFERROR(INDEX([2]CFI!$H$4:$H$93, MATCH($B$5:$B$40,[2]CFI!$B$4:$B$93,0)),"")</f>
        <v>2792.6282664462251</v>
      </c>
      <c r="AJ18" s="92">
        <v>866.63616159380001</v>
      </c>
      <c r="AK18" s="92">
        <v>1398.5590204283201</v>
      </c>
      <c r="AL18" s="92">
        <v>1448.7775222901907</v>
      </c>
      <c r="AM18" s="92">
        <v>1587.5557286955127</v>
      </c>
      <c r="AN18" s="92">
        <v>1689.7298439798124</v>
      </c>
      <c r="AO18" s="92">
        <f>IFERROR(INDEX([4]CFI!$J$4:$J$93,MATCH($B$5:$B$40,[4]CFI!$B$4:$B$93,0)), "")</f>
        <v>1682.6607778025445</v>
      </c>
      <c r="AP18" s="92">
        <f>IFERROR(INDEX([5]CFI!$J$4:$J$93, MATCH($B$5:$B$40,[5]CFI!$B$4:$B$93,0)),"")</f>
        <v>1694.4869753796493</v>
      </c>
      <c r="AQ18" s="92">
        <f>IFERROR(INDEX([6]CFI!$J$4:$J$93,MATCH($B$5:$B$40,[6]CFI!$B$4:$B$93,0)),"")</f>
        <v>1742.6799279433615</v>
      </c>
      <c r="AR18" s="92">
        <f>IFERROR(INDEX([7]CFI!$J$4:$J$93,MATCH($B$5:$B$40,[7]CFI!$B$4:$B$93,0)),"")</f>
        <v>1722.1474205217601</v>
      </c>
      <c r="AS18" s="92">
        <f>IFERROR(INDEX([8]CFI!$J$4:$J$93,MATCH($B$5:$B$40,[8]CFI!$B$4:$B$93,0)),"")</f>
        <v>1758.6152188078365</v>
      </c>
      <c r="AT18" s="92">
        <f>IFERROR(INDEX([2]CFI!$J$4:$J$93, MATCH($B$5:$B$40,[2]CFI!$B$4:$B$93,0)),"")</f>
        <v>1773.221548430399</v>
      </c>
      <c r="AU18" s="92">
        <v>2345.8996489294177</v>
      </c>
      <c r="AV18" s="92">
        <v>2304.08</v>
      </c>
      <c r="AW18" s="92">
        <v>2492.0390479811149</v>
      </c>
      <c r="AX18" s="92">
        <v>2815.0602388702978</v>
      </c>
      <c r="AY18" s="92">
        <v>3170.5463543106544</v>
      </c>
      <c r="AZ18" s="92">
        <f>IFERROR(INDEX([4]CFI!$L$4:$L$93,MATCH($B$5:$B$40,[4]CFI!$B$4:$B$93,0)), "")</f>
        <v>3170.5463543106544</v>
      </c>
      <c r="BA18" s="92">
        <f>IFERROR(INDEX([5]CFI!$L$4:$L$93, MATCH($B$5:$B$40,[5]CFI!$B$4:$B$93,0)),"")</f>
        <v>3170.5463543106544</v>
      </c>
      <c r="BB18" s="92">
        <f>IFERROR(INDEX([6]CFI!$L$4:$L$93,MATCH($B$5:$B$40,[6]CFI!$B$4:$B$93,0)),"")</f>
        <v>3170.5463543106544</v>
      </c>
      <c r="BC18" s="92">
        <f>IFERROR(INDEX([7]CFI!$L$4:$L$93,MATCH($B$5:$B$40,[7]CFI!$B$4:$B$93,0)),"")</f>
        <v>3170.5463543106544</v>
      </c>
      <c r="BD18" s="92">
        <f>IFERROR(INDEX([8]CFI!$L$4:$L$93,MATCH($B$5:$B$40,[8]CFI!$B$4:$B$93,0)),"")</f>
        <v>3170.5463543106544</v>
      </c>
      <c r="BE18" s="92">
        <f>IFERROR(INDEX([2]CFI!$L$4:$L$93, MATCH($B$5:$B$40,[2]CFI!$B$4:$B$93,0)),"")</f>
        <v>3170.5463543106544</v>
      </c>
    </row>
    <row r="19" spans="1:57" ht="13" x14ac:dyDescent="0.3">
      <c r="A19" s="21"/>
      <c r="B19" s="31" t="s">
        <v>11</v>
      </c>
      <c r="C19" s="92">
        <v>34998.114976080935</v>
      </c>
      <c r="D19" s="92">
        <v>39038.050200385413</v>
      </c>
      <c r="E19" s="92">
        <v>41668.360076667595</v>
      </c>
      <c r="F19" s="92">
        <v>45026.150162733138</v>
      </c>
      <c r="G19" s="92">
        <v>40268.106593407152</v>
      </c>
      <c r="H19" s="92">
        <f>IFERROR(INDEX([4]CFI!$D$4:$D$93,MATCH($B$5:$B$40,[4]CFI!$B$4:$B$93,0)), "")</f>
        <v>40369.589705489227</v>
      </c>
      <c r="I19" s="92">
        <f>IFERROR(INDEX([5]CFI!$D$4:$D$93, MATCH($B$5:$B$40,[5]CFI!$B$4:$B$93,0)),"")</f>
        <v>38453.756515434448</v>
      </c>
      <c r="J19" s="92">
        <f>IFERROR(INDEX([6]CFI!$D$4:$D$93,MATCH($B$5:$B$40,[6]CFI!$B$4:$B$93,0)),"")</f>
        <v>39255.685615188115</v>
      </c>
      <c r="K19" s="92">
        <f>IFERROR(INDEX([7]CFI!$D$4:$D$93,MATCH($B$5:$B$40,[7]CFI!$B$4:$B$93,0)),"")</f>
        <v>39741.8197222413</v>
      </c>
      <c r="L19" s="92">
        <f>IFERROR(INDEX([8]CFI!$D$4:$D$93,MATCH($B$5:$B$40,[8]CFI!$B$4:$B$93,0)),"")</f>
        <v>53640.169836242334</v>
      </c>
      <c r="M19" s="92">
        <f>IFERROR(INDEX([2]CFI!$D$4:$D$93, MATCH($B$5:$B$40,[2]CFI!$B$4:$B$93,0)),"")</f>
        <v>54964.063641193337</v>
      </c>
      <c r="N19" s="92">
        <v>45463.88601479357</v>
      </c>
      <c r="O19" s="92">
        <v>51862.396091692601</v>
      </c>
      <c r="P19" s="92">
        <v>55545.868693829703</v>
      </c>
      <c r="Q19" s="92">
        <v>57441.210109275591</v>
      </c>
      <c r="R19" s="92">
        <v>67991.2370261662</v>
      </c>
      <c r="S19" s="92">
        <f>IFERROR(INDEX([4]CFI!$F$4:$F$93,MATCH($B$5:$B$40,[4]CFI!$B$4:$B$93,0)), "")</f>
        <v>69881.549564192872</v>
      </c>
      <c r="T19" s="92">
        <f>IFERROR(INDEX([5]CFI!$F$4:$F$93, MATCH($B$5:$B$40,[5]CFI!$B$4:$B$93,0)),"")</f>
        <v>68331.506245623998</v>
      </c>
      <c r="U19" s="92">
        <f>IFERROR(INDEX([6]CFI!$F$4:$F$93,MATCH($B$5:$B$40,[6]CFI!$B$4:$B$93,0)),"")</f>
        <v>68935.287584267018</v>
      </c>
      <c r="V19" s="92">
        <f>IFERROR(INDEX([7]CFI!$F$4:$F$93,MATCH($B$5:$B$40,[7]CFI!$B$4:$B$93,0)),"")</f>
        <v>69931.961747125068</v>
      </c>
      <c r="W19" s="92">
        <f>IFERROR(INDEX([8]CFI!$F$4:$F$93,MATCH($B$5:$B$40,[8]CFI!$B$4:$B$93,0)),"")</f>
        <v>72499.214403637496</v>
      </c>
      <c r="X19" s="92">
        <f>IFERROR(INDEX([2]CFI!$F$4:$F$93, MATCH($B$5:$B$40,[2]CFI!$B$4:$B$93,0)),"")</f>
        <v>74958.401323116617</v>
      </c>
      <c r="Y19" s="92">
        <v>11380.034733549186</v>
      </c>
      <c r="Z19" s="92">
        <v>14208.237293869497</v>
      </c>
      <c r="AA19" s="92">
        <v>16432.468469463187</v>
      </c>
      <c r="AB19" s="92">
        <v>18111.430381341692</v>
      </c>
      <c r="AC19" s="92">
        <v>19685.420631873494</v>
      </c>
      <c r="AD19" s="92">
        <f>IFERROR(INDEX([4]CFI!$H$4:$H$93,MATCH($B$5:$B$40,[4]CFI!$B$4:$B$93,0)), "")</f>
        <v>20343.519728529966</v>
      </c>
      <c r="AE19" s="92">
        <f>IFERROR(INDEX([5]CFI!$H$4:$H$93, MATCH($B$5:$B$40,[5]CFI!$B$4:$B$93,0)),"")</f>
        <v>19902.006096343961</v>
      </c>
      <c r="AF19" s="92">
        <f>IFERROR(INDEX([6]CFI!$H$4:$H$93,MATCH($B$5:$B$40,[6]CFI!$B$4:$B$93,0)),"")</f>
        <v>20482.504881915498</v>
      </c>
      <c r="AG19" s="92">
        <f>IFERROR(INDEX([7]CFI!$H$4:$H$93,MATCH($B$5:$B$40,[7]CFI!$B$4:$B$93,0)),"")</f>
        <v>20303.327898160973</v>
      </c>
      <c r="AH19" s="92">
        <f>IFERROR(INDEX([8]CFI!$H$4:$H$93,MATCH($B$5:$B$40,[8]CFI!$B$4:$B$93,0)),"")</f>
        <v>20338.781526133993</v>
      </c>
      <c r="AI19" s="92">
        <f>IFERROR(INDEX([2]CFI!$H$4:$H$93, MATCH($B$5:$B$40,[2]CFI!$B$4:$B$93,0)),"")</f>
        <v>20801.141578794002</v>
      </c>
      <c r="AJ19" s="92">
        <v>6540.4725426514124</v>
      </c>
      <c r="AK19" s="92">
        <v>8560.0341164364581</v>
      </c>
      <c r="AL19" s="92">
        <v>9572.5180604418947</v>
      </c>
      <c r="AM19" s="92">
        <v>10557.52729533596</v>
      </c>
      <c r="AN19" s="92">
        <v>11756.095350427006</v>
      </c>
      <c r="AO19" s="92">
        <f>IFERROR(INDEX([4]CFI!$J$4:$J$93,MATCH($B$5:$B$40,[4]CFI!$B$4:$B$93,0)), "")</f>
        <v>11693.59400412291</v>
      </c>
      <c r="AP19" s="92">
        <f>IFERROR(INDEX([5]CFI!$J$4:$J$93, MATCH($B$5:$B$40,[5]CFI!$B$4:$B$93,0)),"")</f>
        <v>11702.263157065116</v>
      </c>
      <c r="AQ19" s="92">
        <f>IFERROR(INDEX([6]CFI!$J$4:$J$93,MATCH($B$5:$B$40,[6]CFI!$B$4:$B$93,0)),"")</f>
        <v>12328.496151665127</v>
      </c>
      <c r="AR19" s="92">
        <f>IFERROR(INDEX([7]CFI!$J$4:$J$93,MATCH($B$5:$B$40,[7]CFI!$B$4:$B$93,0)),"")</f>
        <v>13025.475661815721</v>
      </c>
      <c r="AS19" s="92">
        <f>IFERROR(INDEX([8]CFI!$J$4:$J$93,MATCH($B$5:$B$40,[8]CFI!$B$4:$B$93,0)),"")</f>
        <v>13639.398285617028</v>
      </c>
      <c r="AT19" s="92">
        <f>IFERROR(INDEX([2]CFI!$J$4:$J$93, MATCH($B$5:$B$40,[2]CFI!$B$4:$B$93,0)),"")</f>
        <v>13551.688125306597</v>
      </c>
      <c r="AU19" s="92">
        <v>18766.021409911671</v>
      </c>
      <c r="AV19" s="92">
        <v>19932.136762026585</v>
      </c>
      <c r="AW19" s="92">
        <v>20900.875601815504</v>
      </c>
      <c r="AX19" s="92">
        <v>20259.127608172043</v>
      </c>
      <c r="AY19" s="92">
        <v>20698.159767579902</v>
      </c>
      <c r="AZ19" s="92">
        <f>IFERROR(INDEX([4]CFI!$L$4:$L$93,MATCH($B$5:$B$40,[4]CFI!$B$4:$B$93,0)), "")</f>
        <v>19013.57575645961</v>
      </c>
      <c r="BA19" s="92">
        <f>IFERROR(INDEX([5]CFI!$L$4:$L$93, MATCH($B$5:$B$40,[5]CFI!$B$4:$B$93,0)),"")</f>
        <v>19013.57575645961</v>
      </c>
      <c r="BB19" s="92">
        <f>IFERROR(INDEX([6]CFI!$L$4:$L$93,MATCH($B$5:$B$40,[6]CFI!$B$4:$B$93,0)),"")</f>
        <v>18858.929481041978</v>
      </c>
      <c r="BC19" s="92">
        <f>IFERROR(INDEX([7]CFI!$L$4:$L$93,MATCH($B$5:$B$40,[7]CFI!$B$4:$B$93,0)),"")</f>
        <v>19365.666985578478</v>
      </c>
      <c r="BD19" s="92">
        <f>IFERROR(INDEX([8]CFI!$L$4:$L$93,MATCH($B$5:$B$40,[8]CFI!$B$4:$B$93,0)),"")</f>
        <v>20914.186158069944</v>
      </c>
      <c r="BE19" s="92">
        <f>IFERROR(INDEX([2]CFI!$L$4:$L$93, MATCH($B$5:$B$40,[2]CFI!$B$4:$B$93,0)),"")</f>
        <v>21092.046073489972</v>
      </c>
    </row>
    <row r="20" spans="1:57" ht="13" x14ac:dyDescent="0.3">
      <c r="A20" s="21"/>
      <c r="B20" s="31"/>
      <c r="C20" s="93"/>
      <c r="D20" s="93"/>
      <c r="E20" s="93"/>
      <c r="F20" s="93"/>
      <c r="G20" s="93"/>
      <c r="H20" s="93" t="str">
        <f>IFERROR(INDEX([4]CFI!$D$4:$D$93,MATCH($B$5:$B$40,[4]CFI!$B$4:$B$93,0)), "")</f>
        <v/>
      </c>
      <c r="I20" s="93" t="str">
        <f>IFERROR(INDEX([5]CFI!$D$4:$D$93, MATCH($B$5:$B$40,[5]CFI!$B$4:$B$93,0)),"")</f>
        <v/>
      </c>
      <c r="J20" s="93" t="str">
        <f>IFERROR(INDEX([6]CFI!$D$4:$D$93,MATCH($B$5:$B$40,[6]CFI!$B$4:$B$93,0)),"")</f>
        <v/>
      </c>
      <c r="K20" s="93" t="str">
        <f>IFERROR(INDEX([7]CFI!$D$4:$D$93,MATCH($B$5:$B$40,[7]CFI!$B$4:$B$93,0)),"")</f>
        <v/>
      </c>
      <c r="L20" s="93" t="str">
        <f>IFERROR(INDEX([8]CFI!$D$4:$D$93,MATCH($B$5:$B$40,[8]CFI!$B$4:$B$93,0)),"")</f>
        <v/>
      </c>
      <c r="M20" s="93" t="str">
        <f>IFERROR(INDEX([2]CFI!$D$4:$D$93, MATCH($B$5:$B$40,[2]CFI!$B$4:$B$93,0)),"")</f>
        <v/>
      </c>
      <c r="N20" s="93"/>
      <c r="O20" s="93"/>
      <c r="P20" s="93"/>
      <c r="Q20" s="93"/>
      <c r="R20" s="93"/>
      <c r="S20" s="93" t="str">
        <f>IFERROR(INDEX([4]CFI!$F$4:$F$93,MATCH($B$5:$B$40,[4]CFI!$B$4:$B$93,0)), "")</f>
        <v/>
      </c>
      <c r="T20" s="93" t="str">
        <f>IFERROR(INDEX([5]CFI!$F$4:$F$93, MATCH($B$5:$B$40,[5]CFI!$B$4:$B$93,0)),"")</f>
        <v/>
      </c>
      <c r="U20" s="93" t="str">
        <f>IFERROR(INDEX([6]CFI!$F$4:$F$93,MATCH($B$5:$B$40,[6]CFI!$B$4:$B$93,0)),"")</f>
        <v/>
      </c>
      <c r="V20" s="93" t="str">
        <f>IFERROR(INDEX([7]CFI!$F$4:$F$93,MATCH($B$5:$B$40,[7]CFI!$B$4:$B$93,0)),"")</f>
        <v/>
      </c>
      <c r="W20" s="93" t="str">
        <f>IFERROR(INDEX([8]CFI!$F$4:$F$93,MATCH($B$5:$B$40,[8]CFI!$B$4:$B$93,0)),"")</f>
        <v/>
      </c>
      <c r="X20" s="93" t="str">
        <f>IFERROR(INDEX([2]CFI!$F$4:$F$93, MATCH($B$5:$B$40,[2]CFI!$B$4:$B$93,0)),"")</f>
        <v/>
      </c>
      <c r="Y20" s="93"/>
      <c r="Z20" s="93"/>
      <c r="AA20" s="93"/>
      <c r="AB20" s="93"/>
      <c r="AC20" s="93"/>
      <c r="AD20" s="93" t="str">
        <f>IFERROR(INDEX([4]CFI!$H$4:$H$93,MATCH($B$5:$B$40,[4]CFI!$B$4:$B$93,0)), "")</f>
        <v/>
      </c>
      <c r="AE20" s="93" t="str">
        <f>IFERROR(INDEX([5]CFI!$H$4:$H$93, MATCH($B$5:$B$40,[5]CFI!$B$4:$B$93,0)),"")</f>
        <v/>
      </c>
      <c r="AF20" s="93" t="str">
        <f>IFERROR(INDEX([6]CFI!$H$4:$H$93,MATCH($B$5:$B$40,[6]CFI!$B$4:$B$93,0)),"")</f>
        <v/>
      </c>
      <c r="AG20" s="93" t="str">
        <f>IFERROR(INDEX([7]CFI!$H$4:$H$93,MATCH($B$5:$B$40,[7]CFI!$B$4:$B$93,0)),"")</f>
        <v/>
      </c>
      <c r="AH20" s="93" t="str">
        <f>IFERROR(INDEX([8]CFI!$H$4:$H$93,MATCH($B$5:$B$40,[8]CFI!$B$4:$B$93,0)),"")</f>
        <v/>
      </c>
      <c r="AI20" s="93" t="str">
        <f>IFERROR(INDEX([2]CFI!$H$4:$H$93, MATCH($B$5:$B$40,[2]CFI!$B$4:$B$93,0)),"")</f>
        <v/>
      </c>
      <c r="AJ20" s="93"/>
      <c r="AK20" s="93"/>
      <c r="AL20" s="93"/>
      <c r="AM20" s="93"/>
      <c r="AN20" s="93"/>
      <c r="AO20" s="93" t="str">
        <f>IFERROR(INDEX([4]CFI!$J$4:$J$93,MATCH($B$5:$B$40,[4]CFI!$B$4:$B$93,0)), "")</f>
        <v/>
      </c>
      <c r="AP20" s="93" t="str">
        <f>IFERROR(INDEX([5]CFI!$J$4:$J$93, MATCH($B$5:$B$40,[5]CFI!$B$4:$B$93,0)),"")</f>
        <v/>
      </c>
      <c r="AQ20" s="93" t="str">
        <f>IFERROR(INDEX([6]CFI!$J$4:$J$93,MATCH($B$5:$B$40,[6]CFI!$B$4:$B$93,0)),"")</f>
        <v/>
      </c>
      <c r="AR20" s="93" t="str">
        <f>IFERROR(INDEX([7]CFI!$J$4:$J$93,MATCH($B$5:$B$40,[7]CFI!$B$4:$B$93,0)),"")</f>
        <v/>
      </c>
      <c r="AS20" s="93" t="str">
        <f>IFERROR(INDEX([8]CFI!$J$4:$J$93,MATCH($B$5:$B$40,[8]CFI!$B$4:$B$93,0)),"")</f>
        <v/>
      </c>
      <c r="AT20" s="93" t="str">
        <f>IFERROR(INDEX([2]CFI!$J$4:$J$93, MATCH($B$5:$B$40,[2]CFI!$B$4:$B$93,0)),"")</f>
        <v/>
      </c>
      <c r="AU20" s="93"/>
      <c r="AV20" s="93"/>
      <c r="AW20" s="93"/>
      <c r="AX20" s="93"/>
      <c r="AY20" s="93"/>
      <c r="AZ20" s="93" t="str">
        <f>IFERROR(INDEX([4]CFI!$L$4:$L$93,MATCH($B$5:$B$40,[4]CFI!$B$4:$B$93,0)), "")</f>
        <v/>
      </c>
      <c r="BA20" s="93" t="str">
        <f>IFERROR(INDEX([5]CFI!$L$4:$L$93, MATCH($B$5:$B$40,[5]CFI!$B$4:$B$93,0)),"")</f>
        <v/>
      </c>
      <c r="BB20" s="93" t="str">
        <f>IFERROR(INDEX([6]CFI!$L$4:$L$93,MATCH($B$5:$B$40,[6]CFI!$B$4:$B$93,0)),"")</f>
        <v/>
      </c>
      <c r="BC20" s="93" t="str">
        <f>IFERROR(INDEX([7]CFI!$L$4:$L$93,MATCH($B$5:$B$40,[7]CFI!$B$4:$B$93,0)),"")</f>
        <v/>
      </c>
      <c r="BD20" s="93" t="str">
        <f>IFERROR(INDEX([8]CFI!$L$4:$L$93,MATCH($B$5:$B$40,[8]CFI!$B$4:$B$93,0)),"")</f>
        <v/>
      </c>
      <c r="BE20" s="93" t="str">
        <f>IFERROR(INDEX([2]CFI!$L$4:$L$93, MATCH($B$5:$B$40,[2]CFI!$B$4:$B$93,0)),"")</f>
        <v/>
      </c>
    </row>
    <row r="21" spans="1:57" ht="13" x14ac:dyDescent="0.3">
      <c r="A21" s="21" t="s">
        <v>43</v>
      </c>
      <c r="B21" s="29" t="s">
        <v>97</v>
      </c>
      <c r="C21" s="91">
        <f t="shared" ref="C21:AY21" si="7">C22/(C23+C24)</f>
        <v>0.15236334713979874</v>
      </c>
      <c r="D21" s="91">
        <f t="shared" si="7"/>
        <v>0.13453006995717737</v>
      </c>
      <c r="E21" s="91">
        <f t="shared" si="7"/>
        <v>0.12510601852899506</v>
      </c>
      <c r="F21" s="91">
        <f t="shared" si="7"/>
        <v>0.12103457119339681</v>
      </c>
      <c r="G21" s="91">
        <f t="shared" si="7"/>
        <v>0.1090453327895211</v>
      </c>
      <c r="H21" s="91">
        <f>IFERROR(INDEX([4]CFI!$D$4:$D$93,MATCH($B$5:$B$40,[4]CFI!$B$4:$B$93,0)), "")</f>
        <v>0.10722720193016522</v>
      </c>
      <c r="I21" s="91">
        <f>IFERROR(INDEX([5]CFI!$D$4:$D$93, MATCH($B$5:$B$40,[5]CFI!$B$4:$B$93,0)),"")</f>
        <v>0.10382248432750636</v>
      </c>
      <c r="J21" s="91">
        <f>IFERROR(INDEX([6]CFI!$D$4:$D$93,MATCH($B$5:$B$40,[6]CFI!$B$4:$B$93,0)),"")</f>
        <v>0.10440400354111927</v>
      </c>
      <c r="K21" s="91">
        <f>IFERROR(INDEX([7]CFI!$D$4:$D$93,MATCH($B$5:$B$40,[7]CFI!$B$4:$B$93,0)),"")</f>
        <v>0.10586972970858619</v>
      </c>
      <c r="L21" s="91">
        <f>IFERROR(INDEX([8]CFI!$D$4:$D$93,MATCH($B$5:$B$40,[8]CFI!$B$4:$B$93,0)),"")</f>
        <v>0.10417782472668111</v>
      </c>
      <c r="M21" s="91">
        <f>IFERROR(INDEX([2]CFI!$D$4:$D$93, MATCH($B$5:$B$40,[2]CFI!$B$4:$B$93,0)),"")</f>
        <v>0.10528275829682601</v>
      </c>
      <c r="N21" s="91">
        <f t="shared" si="7"/>
        <v>8.9582996771086498E-2</v>
      </c>
      <c r="O21" s="91">
        <f t="shared" si="7"/>
        <v>8.7238930987284788E-2</v>
      </c>
      <c r="P21" s="91">
        <f t="shared" si="7"/>
        <v>6.8003108797083628E-2</v>
      </c>
      <c r="Q21" s="91">
        <f t="shared" si="7"/>
        <v>6.1142786391943101E-2</v>
      </c>
      <c r="R21" s="91">
        <f t="shared" si="7"/>
        <v>6.0774248202950791E-2</v>
      </c>
      <c r="S21" s="91">
        <f>IFERROR(INDEX([4]CFI!$F$4:$F$93,MATCH($B$5:$B$40,[4]CFI!$B$4:$B$93,0)), "")</f>
        <v>6.304277015660753E-2</v>
      </c>
      <c r="T21" s="91">
        <f>IFERROR(INDEX([5]CFI!$F$4:$F$93, MATCH($B$5:$B$40,[5]CFI!$B$4:$B$93,0)),"")</f>
        <v>6.2343504495383152E-2</v>
      </c>
      <c r="U21" s="91">
        <f>IFERROR(INDEX([6]CFI!$F$4:$F$93,MATCH($B$5:$B$40,[6]CFI!$B$4:$B$93,0)),"")</f>
        <v>6.1778281345563485E-2</v>
      </c>
      <c r="V21" s="91">
        <f>IFERROR(INDEX([7]CFI!$F$4:$F$93,MATCH($B$5:$B$40,[7]CFI!$B$4:$B$93,0)),"")</f>
        <v>5.7852815572480967E-2</v>
      </c>
      <c r="W21" s="91">
        <f>IFERROR(INDEX([8]CFI!$F$4:$F$93,MATCH($B$5:$B$40,[8]CFI!$B$4:$B$93,0)),"")</f>
        <v>5.7061121527663114E-2</v>
      </c>
      <c r="X21" s="91">
        <f>IFERROR(INDEX([2]CFI!$F$4:$F$93, MATCH($B$5:$B$40,[2]CFI!$B$4:$B$93,0)),"")</f>
        <v>5.5484542590585745E-2</v>
      </c>
      <c r="Y21" s="91">
        <f t="shared" si="7"/>
        <v>8.9568461551491327E-2</v>
      </c>
      <c r="Z21" s="91">
        <f t="shared" si="7"/>
        <v>8.3016460920803337E-2</v>
      </c>
      <c r="AA21" s="91">
        <f t="shared" si="7"/>
        <v>7.2145608320081211E-2</v>
      </c>
      <c r="AB21" s="91">
        <f t="shared" si="7"/>
        <v>7.4414665116475057E-2</v>
      </c>
      <c r="AC21" s="91">
        <f t="shared" si="7"/>
        <v>7.2453139052227791E-2</v>
      </c>
      <c r="AD21" s="91">
        <f>IFERROR(INDEX([4]CFI!$H$4:$H$93,MATCH($B$5:$B$40,[4]CFI!$B$4:$B$93,0)), "")</f>
        <v>7.9278842133391314E-2</v>
      </c>
      <c r="AE21" s="91">
        <f>IFERROR(INDEX([5]CFI!$H$4:$H$93, MATCH($B$5:$B$40,[5]CFI!$B$4:$B$93,0)),"")</f>
        <v>7.6850961289707836E-2</v>
      </c>
      <c r="AF21" s="91">
        <f>IFERROR(INDEX([6]CFI!$H$4:$H$93,MATCH($B$5:$B$40,[6]CFI!$B$4:$B$93,0)),"")</f>
        <v>6.1115729632579989E-2</v>
      </c>
      <c r="AG21" s="91">
        <f>IFERROR(INDEX([7]CFI!$H$4:$H$93,MATCH($B$5:$B$40,[7]CFI!$B$4:$B$93,0)),"")</f>
        <v>7.0045826677617981E-2</v>
      </c>
      <c r="AH21" s="91">
        <f>IFERROR(INDEX([8]CFI!$H$4:$H$93,MATCH($B$5:$B$40,[8]CFI!$B$4:$B$93,0)),"")</f>
        <v>7.0253416464882715E-2</v>
      </c>
      <c r="AI21" s="91">
        <f>IFERROR(INDEX([2]CFI!$H$4:$H$93, MATCH($B$5:$B$40,[2]CFI!$B$4:$B$93,0)),"")</f>
        <v>6.454727662284486E-2</v>
      </c>
      <c r="AJ21" s="91">
        <f t="shared" si="7"/>
        <v>6.8718559031148221E-2</v>
      </c>
      <c r="AK21" s="91">
        <f t="shared" si="7"/>
        <v>7.1721924294240555E-2</v>
      </c>
      <c r="AL21" s="91">
        <f t="shared" si="7"/>
        <v>7.038030662728785E-2</v>
      </c>
      <c r="AM21" s="91">
        <f t="shared" si="7"/>
        <v>6.8807572414645385E-2</v>
      </c>
      <c r="AN21" s="91">
        <f t="shared" si="7"/>
        <v>5.9600655410601833E-2</v>
      </c>
      <c r="AO21" s="91">
        <f>IFERROR(INDEX([4]CFI!$J$4:$J$93,MATCH($B$5:$B$40,[4]CFI!$B$4:$B$93,0)), "")</f>
        <v>6.1931284392706488E-2</v>
      </c>
      <c r="AP21" s="91">
        <f>IFERROR(INDEX([5]CFI!$J$4:$J$93, MATCH($B$5:$B$40,[5]CFI!$B$4:$B$93,0)),"")</f>
        <v>6.3022912639928347E-2</v>
      </c>
      <c r="AQ21" s="91">
        <f>IFERROR(INDEX([6]CFI!$J$4:$J$93,MATCH($B$5:$B$40,[6]CFI!$B$4:$B$93,0)),"")</f>
        <v>6.1326789997777728E-2</v>
      </c>
      <c r="AR21" s="91">
        <f>IFERROR(INDEX([7]CFI!$J$4:$J$93,MATCH($B$5:$B$40,[7]CFI!$B$4:$B$93,0)),"")</f>
        <v>5.7959089622771069E-2</v>
      </c>
      <c r="AS21" s="91">
        <f>IFERROR(INDEX([8]CFI!$J$4:$J$93,MATCH($B$5:$B$40,[8]CFI!$B$4:$B$93,0)),"")</f>
        <v>5.4484869845414972E-2</v>
      </c>
      <c r="AT21" s="91">
        <f>IFERROR(INDEX([2]CFI!$J$4:$J$93, MATCH($B$5:$B$40,[2]CFI!$B$4:$B$93,0)),"")</f>
        <v>5.488040424682078E-2</v>
      </c>
      <c r="AU21" s="91">
        <f t="shared" si="7"/>
        <v>6.7361504531138428E-2</v>
      </c>
      <c r="AV21" s="91">
        <f t="shared" si="7"/>
        <v>6.3226726912992443E-2</v>
      </c>
      <c r="AW21" s="91">
        <f t="shared" si="7"/>
        <v>5.3962022472480754E-2</v>
      </c>
      <c r="AX21" s="91">
        <f t="shared" si="7"/>
        <v>5.7505586340613118E-2</v>
      </c>
      <c r="AY21" s="91">
        <f t="shared" si="7"/>
        <v>5.5081143213308502E-2</v>
      </c>
      <c r="AZ21" s="91">
        <f>IFERROR(INDEX([4]CFI!$L$4:$L$93,MATCH($B$5:$B$40,[4]CFI!$B$4:$B$93,0)), "")</f>
        <v>4.637558218248173E-2</v>
      </c>
      <c r="BA21" s="91">
        <f>IFERROR(INDEX([5]CFI!$L$4:$L$93, MATCH($B$5:$B$40,[5]CFI!$B$4:$B$93,0)),"")</f>
        <v>4.637558218248173E-2</v>
      </c>
      <c r="BB21" s="91">
        <f>IFERROR(INDEX([6]CFI!$L$4:$L$93,MATCH($B$5:$B$40,[6]CFI!$B$4:$B$93,0)),"")</f>
        <v>5.3568855486063598E-2</v>
      </c>
      <c r="BC21" s="91">
        <f>IFERROR(INDEX([7]CFI!$L$4:$L$93,MATCH($B$5:$B$40,[7]CFI!$B$4:$B$93,0)),"")</f>
        <v>6.6475870408217064E-2</v>
      </c>
      <c r="BD21" s="91">
        <f>IFERROR(INDEX([8]CFI!$L$4:$L$93,MATCH($B$5:$B$40,[8]CFI!$B$4:$B$93,0)),"")</f>
        <v>6.3981759252008899E-2</v>
      </c>
      <c r="BE21" s="91">
        <f>IFERROR(INDEX([2]CFI!$L$4:$L$93, MATCH($B$5:$B$40,[2]CFI!$B$4:$B$93,0)),"")</f>
        <v>6.4804009984695446E-2</v>
      </c>
    </row>
    <row r="22" spans="1:57" ht="13" x14ac:dyDescent="0.3">
      <c r="A22" s="21"/>
      <c r="B22" s="31" t="s">
        <v>10</v>
      </c>
      <c r="C22" s="92">
        <v>6226.4682907130846</v>
      </c>
      <c r="D22" s="92">
        <v>6241.9585950171695</v>
      </c>
      <c r="E22" s="92">
        <v>6280.6154333456343</v>
      </c>
      <c r="F22" s="92">
        <v>7123.7350774273737</v>
      </c>
      <c r="G22" s="92">
        <v>7388.7140238518241</v>
      </c>
      <c r="H22" s="92">
        <f>IFERROR(INDEX([4]CFI!$D$4:$D$93,MATCH($B$5:$B$40,[4]CFI!$B$4:$B$93,0)), "")</f>
        <v>7274.7663256332535</v>
      </c>
      <c r="I22" s="92">
        <f>IFERROR(INDEX([5]CFI!$D$4:$D$93, MATCH($B$5:$B$40,[5]CFI!$B$4:$B$93,0)),"")</f>
        <v>6789.2852111368429</v>
      </c>
      <c r="J22" s="92">
        <f>IFERROR(INDEX([6]CFI!$D$4:$D$93,MATCH($B$5:$B$40,[6]CFI!$B$4:$B$93,0)),"")</f>
        <v>6976.9139299663548</v>
      </c>
      <c r="K22" s="92">
        <f>IFERROR(INDEX([7]CFI!$D$4:$D$93,MATCH($B$5:$B$40,[7]CFI!$B$4:$B$93,0)),"")</f>
        <v>7157.5947140620519</v>
      </c>
      <c r="L22" s="92">
        <f>IFERROR(INDEX([8]CFI!$D$4:$D$93,MATCH($B$5:$B$40,[8]CFI!$B$4:$B$93,0)),"")</f>
        <v>7093.1903490554805</v>
      </c>
      <c r="M22" s="92">
        <f>IFERROR(INDEX([2]CFI!$D$4:$D$93, MATCH($B$5:$B$40,[2]CFI!$B$4:$B$93,0)),"")</f>
        <v>7388.7146195300002</v>
      </c>
      <c r="N22" s="92">
        <v>5336.0079148300001</v>
      </c>
      <c r="O22" s="92">
        <v>6176.6753157965068</v>
      </c>
      <c r="P22" s="92">
        <v>5968.4120948865429</v>
      </c>
      <c r="Q22" s="92">
        <v>6223.2945527645425</v>
      </c>
      <c r="R22" s="92">
        <v>6708.7118430795399</v>
      </c>
      <c r="S22" s="92">
        <f>IFERROR(INDEX([4]CFI!$F$4:$F$93,MATCH($B$5:$B$40,[4]CFI!$B$4:$B$93,0)), "")</f>
        <v>6907.4726691411324</v>
      </c>
      <c r="T22" s="92">
        <f>IFERROR(INDEX([5]CFI!$F$4:$F$93, MATCH($B$5:$B$40,[5]CFI!$B$4:$B$93,0)),"")</f>
        <v>6838.6059663515734</v>
      </c>
      <c r="U22" s="92">
        <f>IFERROR(INDEX([6]CFI!$F$4:$F$93,MATCH($B$5:$B$40,[6]CFI!$B$4:$B$93,0)),"")</f>
        <v>6564.0610396637021</v>
      </c>
      <c r="V22" s="92">
        <f>IFERROR(INDEX([7]CFI!$F$4:$F$93,MATCH($B$5:$B$40,[7]CFI!$B$4:$B$93,0)),"")</f>
        <v>6410.5858504262042</v>
      </c>
      <c r="W22" s="92">
        <f>IFERROR(INDEX([8]CFI!$F$4:$F$93,MATCH($B$5:$B$40,[8]CFI!$B$4:$B$93,0)),"")</f>
        <v>6309.2539761618673</v>
      </c>
      <c r="X22" s="92">
        <f>IFERROR(INDEX([2]CFI!$F$4:$F$93, MATCH($B$5:$B$40,[2]CFI!$B$4:$B$93,0)),"")</f>
        <v>6376.6822937336738</v>
      </c>
      <c r="Y22" s="92">
        <v>1598.8885609000001</v>
      </c>
      <c r="Z22" s="92">
        <v>1704.7671495572904</v>
      </c>
      <c r="AA22" s="92">
        <v>1846.26504873</v>
      </c>
      <c r="AB22" s="92">
        <v>1846.26504873</v>
      </c>
      <c r="AC22" s="92">
        <v>2144.6701050000001</v>
      </c>
      <c r="AD22" s="92">
        <f>IFERROR(INDEX([4]CFI!$H$4:$H$93,MATCH($B$5:$B$40,[4]CFI!$B$4:$B$93,0)), "")</f>
        <v>2227.01976638</v>
      </c>
      <c r="AE22" s="92">
        <f>IFERROR(INDEX([5]CFI!$H$4:$H$93, MATCH($B$5:$B$40,[5]CFI!$B$4:$B$93,0)),"")</f>
        <v>2227.0197663600002</v>
      </c>
      <c r="AF22" s="92">
        <f>IFERROR(INDEX([6]CFI!$H$4:$H$93,MATCH($B$5:$B$40,[6]CFI!$B$4:$B$93,0)),"")</f>
        <v>2227.0197668000001</v>
      </c>
      <c r="AG22" s="92">
        <f>IFERROR(INDEX([7]CFI!$H$4:$H$93,MATCH($B$5:$B$40,[7]CFI!$B$4:$B$93,0)),"")</f>
        <v>2101.0167338000001</v>
      </c>
      <c r="AH22" s="92">
        <f>IFERROR(INDEX([8]CFI!$H$4:$H$93,MATCH($B$5:$B$40,[8]CFI!$B$4:$B$93,0)),"")</f>
        <v>2101.0167338000001</v>
      </c>
      <c r="AI22" s="92">
        <f>IFERROR(INDEX([2]CFI!$H$4:$H$93, MATCH($B$5:$B$40,[2]CFI!$B$4:$B$93,0)),"")</f>
        <v>2101.0167338000001</v>
      </c>
      <c r="AJ22" s="92">
        <v>641.06658534000007</v>
      </c>
      <c r="AK22" s="92">
        <v>866.06694789744074</v>
      </c>
      <c r="AL22" s="92">
        <v>888.88729492644461</v>
      </c>
      <c r="AM22" s="92">
        <v>977.64999947472472</v>
      </c>
      <c r="AN22" s="92">
        <v>1058.6682958261124</v>
      </c>
      <c r="AO22" s="92">
        <f>IFERROR(INDEX([4]CFI!$J$4:$J$93,MATCH($B$5:$B$40,[4]CFI!$B$4:$B$93,0)), "")</f>
        <v>1053.9867410460945</v>
      </c>
      <c r="AP22" s="92">
        <f>IFERROR(INDEX([5]CFI!$J$4:$J$93, MATCH($B$5:$B$40,[5]CFI!$B$4:$B$93,0)),"")</f>
        <v>1058.6682958261124</v>
      </c>
      <c r="AQ22" s="92">
        <f>IFERROR(INDEX([6]CFI!$J$4:$J$93,MATCH($B$5:$B$40,[6]CFI!$B$4:$B$93,0)),"")</f>
        <v>1058.6682958261124</v>
      </c>
      <c r="AR22" s="92">
        <f>IFERROR(INDEX([7]CFI!$J$4:$J$93,MATCH($B$5:$B$40,[7]CFI!$B$4:$B$93,0)),"")</f>
        <v>1058.6682958156985</v>
      </c>
      <c r="AS22" s="92">
        <f>IFERROR(INDEX([8]CFI!$J$4:$J$93,MATCH($B$5:$B$40,[8]CFI!$B$4:$B$93,0)),"")</f>
        <v>1057.9651912449999</v>
      </c>
      <c r="AT22" s="92">
        <f>IFERROR(INDEX([2]CFI!$J$4:$J$93, MATCH($B$5:$B$40,[2]CFI!$B$4:$B$93,0)),"")</f>
        <v>1057.9651912449999</v>
      </c>
      <c r="AU22" s="92">
        <v>1662.0749515566674</v>
      </c>
      <c r="AV22" s="92">
        <v>1653.418717645061</v>
      </c>
      <c r="AW22" s="92">
        <v>1515.2524522407432</v>
      </c>
      <c r="AX22" s="92">
        <v>1844.1204688802995</v>
      </c>
      <c r="AY22" s="92">
        <v>1844.1204686399999</v>
      </c>
      <c r="AZ22" s="92">
        <f>IFERROR(INDEX([4]CFI!$L$4:$L$93,MATCH($B$5:$B$40,[4]CFI!$B$4:$B$93,0)), "")</f>
        <v>1522.926117684249</v>
      </c>
      <c r="BA22" s="92">
        <f>IFERROR(INDEX([5]CFI!$L$4:$L$93, MATCH($B$5:$B$40,[5]CFI!$B$4:$B$93,0)),"")</f>
        <v>1522.926117684249</v>
      </c>
      <c r="BB22" s="92">
        <f>IFERROR(INDEX([6]CFI!$L$4:$L$93,MATCH($B$5:$B$40,[6]CFI!$B$4:$B$93,0)),"")</f>
        <v>1726.2083791279981</v>
      </c>
      <c r="BC22" s="92">
        <f>IFERROR(INDEX([7]CFI!$L$4:$L$93,MATCH($B$5:$B$40,[7]CFI!$B$4:$B$93,0)),"")</f>
        <v>2160.1425816399997</v>
      </c>
      <c r="BD22" s="92">
        <f>IFERROR(INDEX([8]CFI!$L$4:$L$93,MATCH($B$5:$B$40,[8]CFI!$B$4:$B$93,0)),"")</f>
        <v>2094.1678484442868</v>
      </c>
      <c r="BE22" s="92">
        <f>IFERROR(INDEX([2]CFI!$L$4:$L$93, MATCH($B$5:$B$40,[2]CFI!$B$4:$B$93,0)),"")</f>
        <v>2142.9612872041944</v>
      </c>
    </row>
    <row r="23" spans="1:57" ht="13" x14ac:dyDescent="0.3">
      <c r="A23" s="21"/>
      <c r="B23" s="31" t="s">
        <v>32</v>
      </c>
      <c r="C23" s="92">
        <v>38653.298802137164</v>
      </c>
      <c r="D23" s="92">
        <v>43640.202177324783</v>
      </c>
      <c r="E23" s="92">
        <v>47139.872847716491</v>
      </c>
      <c r="F23" s="92">
        <v>53957.049452233179</v>
      </c>
      <c r="G23" s="92">
        <v>62069.852917329939</v>
      </c>
      <c r="H23" s="92">
        <f>IFERROR(INDEX([4]CFI!$D$4:$D$93,MATCH($B$5:$B$40,[4]CFI!$B$4:$B$93,0)), "")</f>
        <v>62389.773837646972</v>
      </c>
      <c r="I23" s="92">
        <f>IFERROR(INDEX([5]CFI!$D$4:$D$93, MATCH($B$5:$B$40,[5]CFI!$B$4:$B$93,0)),"")</f>
        <v>60255.688538203285</v>
      </c>
      <c r="J23" s="92">
        <f>IFERROR(INDEX([6]CFI!$D$4:$D$93,MATCH($B$5:$B$40,[6]CFI!$B$4:$B$93,0)),"")</f>
        <v>61599.571630943588</v>
      </c>
      <c r="K23" s="92">
        <f>IFERROR(INDEX([7]CFI!$D$4:$D$93,MATCH($B$5:$B$40,[7]CFI!$B$4:$B$93,0)),"")</f>
        <v>62398.489241711533</v>
      </c>
      <c r="L23" s="92">
        <f>IFERROR(INDEX([8]CFI!$D$4:$D$93,MATCH($B$5:$B$40,[8]CFI!$B$4:$B$93,0)),"")</f>
        <v>62888.524998654721</v>
      </c>
      <c r="M23" s="92">
        <f>IFERROR(INDEX([2]CFI!$D$4:$D$93, MATCH($B$5:$B$40,[2]CFI!$B$4:$B$93,0)),"")</f>
        <v>65029.730669854216</v>
      </c>
      <c r="N23" s="92">
        <v>55772.731132576249</v>
      </c>
      <c r="O23" s="92">
        <v>68958.550637494322</v>
      </c>
      <c r="P23" s="92">
        <v>86794.775969701324</v>
      </c>
      <c r="Q23" s="92">
        <v>99986.811189694781</v>
      </c>
      <c r="R23" s="92">
        <v>108005.92670608115</v>
      </c>
      <c r="S23" s="92">
        <f>IFERROR(INDEX([4]CFI!$F$4:$F$93,MATCH($B$5:$B$40,[4]CFI!$B$4:$B$93,0)), "")</f>
        <v>107484.50310543588</v>
      </c>
      <c r="T23" s="92">
        <f>IFERROR(INDEX([5]CFI!$F$4:$F$93, MATCH($B$5:$B$40,[5]CFI!$B$4:$B$93,0)),"")</f>
        <v>107657.1639769943</v>
      </c>
      <c r="U23" s="92">
        <f>IFERROR(INDEX([6]CFI!$F$4:$F$93,MATCH($B$5:$B$40,[6]CFI!$B$4:$B$93,0)),"")</f>
        <v>104673.73043813504</v>
      </c>
      <c r="V23" s="92">
        <f>IFERROR(INDEX([7]CFI!$F$4:$F$93,MATCH($B$5:$B$40,[7]CFI!$B$4:$B$93,0)),"")</f>
        <v>108591.479884678</v>
      </c>
      <c r="W23" s="92">
        <f>IFERROR(INDEX([8]CFI!$F$4:$F$93,MATCH($B$5:$B$40,[8]CFI!$B$4:$B$93,0)),"")</f>
        <v>109132.4649930477</v>
      </c>
      <c r="X23" s="92">
        <f>IFERROR(INDEX([2]CFI!$F$4:$F$93, MATCH($B$5:$B$40,[2]CFI!$B$4:$B$93,0)),"")</f>
        <v>113471.24304596</v>
      </c>
      <c r="Y23" s="92">
        <v>15133.523021830182</v>
      </c>
      <c r="Z23" s="92">
        <v>16881.845819499002</v>
      </c>
      <c r="AA23" s="92">
        <v>21632.879555750187</v>
      </c>
      <c r="AB23" s="92">
        <v>21451.293503412686</v>
      </c>
      <c r="AC23" s="92">
        <v>26299.245075529994</v>
      </c>
      <c r="AD23" s="92">
        <f>IFERROR(INDEX([4]CFI!$H$4:$H$93,MATCH($B$5:$B$40,[4]CFI!$B$4:$B$93,0)), "")</f>
        <v>24722.106409994005</v>
      </c>
      <c r="AE23" s="92">
        <f>IFERROR(INDEX([5]CFI!$H$4:$H$93, MATCH($B$5:$B$40,[5]CFI!$B$4:$B$93,0)),"")</f>
        <v>25195.027480184002</v>
      </c>
      <c r="AF23" s="92">
        <f>IFERROR(INDEX([6]CFI!$H$4:$H$93,MATCH($B$5:$B$40,[6]CFI!$B$4:$B$93,0)),"")</f>
        <v>33551.081048370004</v>
      </c>
      <c r="AG23" s="92">
        <f>IFERROR(INDEX([7]CFI!$H$4:$H$93,MATCH($B$5:$B$40,[7]CFI!$B$4:$B$93,0)),"")</f>
        <v>27137.361586807496</v>
      </c>
      <c r="AH23" s="92">
        <f>IFERROR(INDEX([8]CFI!$H$4:$H$93,MATCH($B$5:$B$40,[8]CFI!$B$4:$B$93,0)),"")</f>
        <v>26775.810465830004</v>
      </c>
      <c r="AI23" s="92">
        <f>IFERROR(INDEX([2]CFI!$H$4:$H$93, MATCH($B$5:$B$40,[2]CFI!$B$4:$B$93,0)),"")</f>
        <v>29437.663625429999</v>
      </c>
      <c r="AJ23" s="92">
        <v>9052.9082491604313</v>
      </c>
      <c r="AK23" s="92">
        <v>11707.176734241059</v>
      </c>
      <c r="AL23" s="92">
        <v>12203.242937734005</v>
      </c>
      <c r="AM23" s="92">
        <v>13660.851746854254</v>
      </c>
      <c r="AN23" s="92">
        <v>17407.648802761421</v>
      </c>
      <c r="AO23" s="92">
        <f>IFERROR(INDEX([4]CFI!$J$4:$J$93,MATCH($B$5:$B$40,[4]CFI!$B$4:$B$93,0)), "")</f>
        <v>16658.841930000293</v>
      </c>
      <c r="AP23" s="92">
        <f>IFERROR(INDEX([5]CFI!$J$4:$J$93, MATCH($B$5:$B$40,[5]CFI!$B$4:$B$93,0)),"")</f>
        <v>16503.199337048514</v>
      </c>
      <c r="AQ23" s="92">
        <f>IFERROR(INDEX([6]CFI!$J$4:$J$93,MATCH($B$5:$B$40,[6]CFI!$B$4:$B$93,0)),"")</f>
        <v>16919.621240604523</v>
      </c>
      <c r="AR23" s="92">
        <f>IFERROR(INDEX([7]CFI!$J$4:$J$93,MATCH($B$5:$B$40,[7]CFI!$B$4:$B$93,0)),"")</f>
        <v>17894.664945632107</v>
      </c>
      <c r="AS23" s="92">
        <f>IFERROR(INDEX([8]CFI!$J$4:$J$93,MATCH($B$5:$B$40,[8]CFI!$B$4:$B$93,0)),"")</f>
        <v>19063.832252682409</v>
      </c>
      <c r="AT23" s="92">
        <f>IFERROR(INDEX([2]CFI!$J$4:$J$93, MATCH($B$5:$B$40,[2]CFI!$B$4:$B$93,0)),"")</f>
        <v>18971.274961624029</v>
      </c>
      <c r="AU23" s="92">
        <v>24501.926508332665</v>
      </c>
      <c r="AV23" s="92">
        <v>25005.375457975395</v>
      </c>
      <c r="AW23" s="92">
        <v>27115.914508238991</v>
      </c>
      <c r="AX23" s="92">
        <v>30698.526860950256</v>
      </c>
      <c r="AY23" s="92">
        <v>32178.26909487689</v>
      </c>
      <c r="AZ23" s="92">
        <f>IFERROR(INDEX([4]CFI!$L$4:$L$93,MATCH($B$5:$B$40,[4]CFI!$B$4:$B$93,0)), "")</f>
        <v>31516.877121255609</v>
      </c>
      <c r="BA23" s="92">
        <f>IFERROR(INDEX([5]CFI!$L$4:$L$93, MATCH($B$5:$B$40,[5]CFI!$B$4:$B$93,0)),"")</f>
        <v>31516.877121255609</v>
      </c>
      <c r="BB23" s="92">
        <f>IFERROR(INDEX([6]CFI!$L$4:$L$93,MATCH($B$5:$B$40,[6]CFI!$B$4:$B$93,0)),"")</f>
        <v>30980.97580139801</v>
      </c>
      <c r="BC23" s="92">
        <f>IFERROR(INDEX([7]CFI!$L$4:$L$93,MATCH($B$5:$B$40,[7]CFI!$B$4:$B$93,0)),"")</f>
        <v>31296.955774082355</v>
      </c>
      <c r="BD23" s="92">
        <f>IFERROR(INDEX([8]CFI!$L$4:$L$93,MATCH($B$5:$B$40,[8]CFI!$B$4:$B$93,0)),"")</f>
        <v>31681.549577187838</v>
      </c>
      <c r="BE23" s="92">
        <f>IFERROR(INDEX([2]CFI!$L$4:$L$93, MATCH($B$5:$B$40,[2]CFI!$B$4:$B$93,0)),"")</f>
        <v>32076.978679897988</v>
      </c>
    </row>
    <row r="24" spans="1:57" ht="13" x14ac:dyDescent="0.3">
      <c r="A24" s="21"/>
      <c r="B24" s="31" t="s">
        <v>33</v>
      </c>
      <c r="C24" s="92">
        <v>2212.6207749647997</v>
      </c>
      <c r="D24" s="92">
        <v>2758.0387289949995</v>
      </c>
      <c r="E24" s="92">
        <v>3062.4715893739994</v>
      </c>
      <c r="F24" s="92">
        <v>4899.9779837099977</v>
      </c>
      <c r="G24" s="92">
        <v>5688.3338371045002</v>
      </c>
      <c r="H24" s="92">
        <f>IFERROR(INDEX([4]CFI!$D$4:$D$93,MATCH($B$5:$B$40,[4]CFI!$B$4:$B$93,0)), "")</f>
        <v>5454.6368592874996</v>
      </c>
      <c r="I24" s="92">
        <f>IFERROR(INDEX([5]CFI!$D$4:$D$93, MATCH($B$5:$B$40,[5]CFI!$B$4:$B$93,0)),"")</f>
        <v>5137.5184835064983</v>
      </c>
      <c r="J24" s="92">
        <f>IFERROR(INDEX([6]CFI!$D$4:$D$93,MATCH($B$5:$B$40,[6]CFI!$B$4:$B$93,0)),"")</f>
        <v>5226.5432049545761</v>
      </c>
      <c r="K24" s="92">
        <f>IFERROR(INDEX([7]CFI!$D$4:$D$93,MATCH($B$5:$B$40,[7]CFI!$B$4:$B$93,0)),"")</f>
        <v>5209.0765258013362</v>
      </c>
      <c r="L24" s="92">
        <f>IFERROR(INDEX([8]CFI!$D$4:$D$93,MATCH($B$5:$B$40,[8]CFI!$B$4:$B$93,0)),"")</f>
        <v>5198.8090157099987</v>
      </c>
      <c r="M24" s="92">
        <f>IFERROR(INDEX([2]CFI!$D$4:$D$93, MATCH($B$5:$B$40,[2]CFI!$B$4:$B$93,0)),"")</f>
        <v>5149.9904835262132</v>
      </c>
      <c r="N24" s="92">
        <v>3792.2321658186997</v>
      </c>
      <c r="O24" s="92">
        <v>1843.2719650404001</v>
      </c>
      <c r="P24" s="92">
        <v>971.97764587020106</v>
      </c>
      <c r="Q24" s="92">
        <v>1796.1614225019994</v>
      </c>
      <c r="R24" s="92">
        <v>2381.4831171770011</v>
      </c>
      <c r="S24" s="92">
        <f>IFERROR(INDEX([4]CFI!$F$4:$F$93,MATCH($B$5:$B$40,[4]CFI!$B$4:$B$93,0)), "")</f>
        <v>2083.5354179657998</v>
      </c>
      <c r="T24" s="92">
        <f>IFERROR(INDEX([5]CFI!$F$4:$F$93, MATCH($B$5:$B$40,[5]CFI!$B$4:$B$93,0)),"")</f>
        <v>2035.1932573990007</v>
      </c>
      <c r="U24" s="92">
        <f>IFERROR(INDEX([6]CFI!$F$4:$F$93,MATCH($B$5:$B$40,[6]CFI!$B$4:$B$93,0)),"")</f>
        <v>1578.1900862789994</v>
      </c>
      <c r="V24" s="92">
        <f>IFERROR(INDEX([7]CFI!$F$4:$F$93,MATCH($B$5:$B$40,[7]CFI!$B$4:$B$93,0)),"")</f>
        <v>2217.0570376900005</v>
      </c>
      <c r="W24" s="92">
        <f>IFERROR(INDEX([8]CFI!$F$4:$F$93,MATCH($B$5:$B$40,[8]CFI!$B$4:$B$93,0)),"")</f>
        <v>1437.6361064050013</v>
      </c>
      <c r="X24" s="92">
        <f>IFERROR(INDEX([2]CFI!$F$4:$F$93, MATCH($B$5:$B$40,[2]CFI!$B$4:$B$93,0)),"")</f>
        <v>1455.9420042350011</v>
      </c>
      <c r="Y24" s="92">
        <v>2717.4987910300001</v>
      </c>
      <c r="Z24" s="92">
        <v>3653.4447800799999</v>
      </c>
      <c r="AA24" s="92">
        <v>3957.9372897999992</v>
      </c>
      <c r="AB24" s="92">
        <v>3359.2064946750002</v>
      </c>
      <c r="AC24" s="92">
        <v>3301.5442491950007</v>
      </c>
      <c r="AD24" s="92">
        <f>IFERROR(INDEX([4]CFI!$H$4:$H$93,MATCH($B$5:$B$40,[4]CFI!$B$4:$B$93,0)), "")</f>
        <v>3368.865991355</v>
      </c>
      <c r="AE24" s="92">
        <f>IFERROR(INDEX([5]CFI!$H$4:$H$93, MATCH($B$5:$B$40,[5]CFI!$B$4:$B$93,0)),"")</f>
        <v>3783.3968490150005</v>
      </c>
      <c r="AF24" s="92">
        <f>IFERROR(INDEX([6]CFI!$H$4:$H$93,MATCH($B$5:$B$40,[6]CFI!$B$4:$B$93,0)),"")</f>
        <v>2888.306654085</v>
      </c>
      <c r="AG24" s="92">
        <f>IFERROR(INDEX([7]CFI!$H$4:$H$93,MATCH($B$5:$B$40,[7]CFI!$B$4:$B$93,0)),"")</f>
        <v>2857.5265236550008</v>
      </c>
      <c r="AH24" s="92">
        <f>IFERROR(INDEX([8]CFI!$H$4:$H$93,MATCH($B$5:$B$40,[8]CFI!$B$4:$B$93,0)),"")</f>
        <v>3130.446617770001</v>
      </c>
      <c r="AI24" s="92">
        <f>IFERROR(INDEX([2]CFI!$H$4:$H$93, MATCH($B$5:$B$40,[2]CFI!$B$4:$B$93,0)),"")</f>
        <v>3112.3809887900006</v>
      </c>
      <c r="AJ24" s="92">
        <v>275.96293758000002</v>
      </c>
      <c r="AK24" s="92">
        <v>368.16781932089998</v>
      </c>
      <c r="AL24" s="92">
        <v>426.53004171200001</v>
      </c>
      <c r="AM24" s="92">
        <v>547.61347239880013</v>
      </c>
      <c r="AN24" s="92">
        <v>355.0467336000001</v>
      </c>
      <c r="AO24" s="92">
        <f>IFERROR(INDEX([4]CFI!$J$4:$J$93,MATCH($B$5:$B$40,[4]CFI!$B$4:$B$93,0)), "")</f>
        <v>359.80626019000005</v>
      </c>
      <c r="AP24" s="92">
        <f>IFERROR(INDEX([5]CFI!$J$4:$J$93, MATCH($B$5:$B$40,[5]CFI!$B$4:$B$93,0)),"")</f>
        <v>294.94996263000007</v>
      </c>
      <c r="AQ24" s="92">
        <f>IFERROR(INDEX([6]CFI!$J$4:$J$93,MATCH($B$5:$B$40,[6]CFI!$B$4:$B$93,0)),"")</f>
        <v>343.11655905000003</v>
      </c>
      <c r="AR24" s="92">
        <f>IFERROR(INDEX([7]CFI!$J$4:$J$93,MATCH($B$5:$B$40,[7]CFI!$B$4:$B$93,0)),"")</f>
        <v>371.12050245</v>
      </c>
      <c r="AS24" s="92">
        <f>IFERROR(INDEX([8]CFI!$J$4:$J$93,MATCH($B$5:$B$40,[8]CFI!$B$4:$B$93,0)),"")</f>
        <v>353.76375602000002</v>
      </c>
      <c r="AT24" s="92">
        <f>IFERROR(INDEX([2]CFI!$J$4:$J$93, MATCH($B$5:$B$40,[2]CFI!$B$4:$B$93,0)),"")</f>
        <v>306.37442461000001</v>
      </c>
      <c r="AU24" s="92">
        <v>172.03175797000006</v>
      </c>
      <c r="AV24" s="92">
        <v>1145.2541629500004</v>
      </c>
      <c r="AW24" s="92">
        <v>964.06438827999955</v>
      </c>
      <c r="AX24" s="92">
        <v>1370.0178880300009</v>
      </c>
      <c r="AY24" s="92">
        <v>1301.7997827500003</v>
      </c>
      <c r="AZ24" s="92">
        <f>IFERROR(INDEX([4]CFI!$L$4:$L$93,MATCH($B$5:$B$40,[4]CFI!$B$4:$B$93,0)), "")</f>
        <v>1322.0878256800004</v>
      </c>
      <c r="BA24" s="92">
        <f>IFERROR(INDEX([5]CFI!$L$4:$L$93, MATCH($B$5:$B$40,[5]CFI!$B$4:$B$93,0)),"")</f>
        <v>1322.0878256800004</v>
      </c>
      <c r="BB24" s="92">
        <f>IFERROR(INDEX([6]CFI!$L$4:$L$93,MATCH($B$5:$B$40,[6]CFI!$B$4:$B$93,0)),"")</f>
        <v>1243.1283625799997</v>
      </c>
      <c r="BC24" s="92">
        <f>IFERROR(INDEX([7]CFI!$L$4:$L$93,MATCH($B$5:$B$40,[7]CFI!$B$4:$B$93,0)),"")</f>
        <v>1198.1822116999997</v>
      </c>
      <c r="BD24" s="92">
        <f>IFERROR(INDEX([8]CFI!$L$4:$L$93,MATCH($B$5:$B$40,[8]CFI!$B$4:$B$93,0)),"")</f>
        <v>1049.1516871500003</v>
      </c>
      <c r="BE24" s="92">
        <f>IFERROR(INDEX([2]CFI!$L$4:$L$93, MATCH($B$5:$B$40,[2]CFI!$B$4:$B$93,0)),"")</f>
        <v>991.36520360999987</v>
      </c>
    </row>
    <row r="25" spans="1:57" ht="13" x14ac:dyDescent="0.3">
      <c r="A25" s="21"/>
      <c r="B25" s="31"/>
      <c r="C25" s="93"/>
      <c r="D25" s="93"/>
      <c r="E25" s="93"/>
      <c r="F25" s="93"/>
      <c r="G25" s="93"/>
      <c r="H25" s="93" t="str">
        <f>IFERROR(INDEX([4]CFI!$D$4:$D$93,MATCH($B$5:$B$40,[4]CFI!$B$4:$B$93,0)), "")</f>
        <v/>
      </c>
      <c r="I25" s="93" t="str">
        <f>IFERROR(INDEX([5]CFI!$D$4:$D$93, MATCH($B$5:$B$40,[5]CFI!$B$4:$B$93,0)),"")</f>
        <v/>
      </c>
      <c r="J25" s="93" t="str">
        <f>IFERROR(INDEX([6]CFI!$D$4:$D$93,MATCH($B$5:$B$40,[6]CFI!$B$4:$B$93,0)),"")</f>
        <v/>
      </c>
      <c r="K25" s="93" t="str">
        <f>IFERROR(INDEX([7]CFI!$D$4:$D$93,MATCH($B$5:$B$40,[7]CFI!$B$4:$B$93,0)),"")</f>
        <v/>
      </c>
      <c r="L25" s="93" t="str">
        <f>IFERROR(INDEX([8]CFI!$D$4:$D$93,MATCH($B$5:$B$40,[8]CFI!$B$4:$B$93,0)),"")</f>
        <v/>
      </c>
      <c r="M25" s="93" t="str">
        <f>IFERROR(INDEX([2]CFI!$D$4:$D$93, MATCH($B$5:$B$40,[2]CFI!$B$4:$B$93,0)),"")</f>
        <v/>
      </c>
      <c r="N25" s="93"/>
      <c r="O25" s="93"/>
      <c r="P25" s="93"/>
      <c r="Q25" s="93"/>
      <c r="R25" s="93"/>
      <c r="S25" s="93" t="str">
        <f>IFERROR(INDEX([4]CFI!$F$4:$F$93,MATCH($B$5:$B$40,[4]CFI!$B$4:$B$93,0)), "")</f>
        <v/>
      </c>
      <c r="T25" s="93" t="str">
        <f>IFERROR(INDEX([5]CFI!$F$4:$F$93, MATCH($B$5:$B$40,[5]CFI!$B$4:$B$93,0)),"")</f>
        <v/>
      </c>
      <c r="U25" s="93" t="str">
        <f>IFERROR(INDEX([6]CFI!$F$4:$F$93,MATCH($B$5:$B$40,[6]CFI!$B$4:$B$93,0)),"")</f>
        <v/>
      </c>
      <c r="V25" s="93" t="str">
        <f>IFERROR(INDEX([7]CFI!$F$4:$F$93,MATCH($B$5:$B$40,[7]CFI!$B$4:$B$93,0)),"")</f>
        <v/>
      </c>
      <c r="W25" s="93" t="str">
        <f>IFERROR(INDEX([8]CFI!$F$4:$F$93,MATCH($B$5:$B$40,[8]CFI!$B$4:$B$93,0)),"")</f>
        <v/>
      </c>
      <c r="X25" s="93" t="str">
        <f>IFERROR(INDEX([2]CFI!$F$4:$F$93, MATCH($B$5:$B$40,[2]CFI!$B$4:$B$93,0)),"")</f>
        <v/>
      </c>
      <c r="Y25" s="93"/>
      <c r="Z25" s="93"/>
      <c r="AA25" s="93"/>
      <c r="AB25" s="93"/>
      <c r="AC25" s="93"/>
      <c r="AD25" s="93" t="str">
        <f>IFERROR(INDEX([4]CFI!$H$4:$H$93,MATCH($B$5:$B$40,[4]CFI!$B$4:$B$93,0)), "")</f>
        <v/>
      </c>
      <c r="AE25" s="93" t="str">
        <f>IFERROR(INDEX([5]CFI!$H$4:$H$93, MATCH($B$5:$B$40,[5]CFI!$B$4:$B$93,0)),"")</f>
        <v/>
      </c>
      <c r="AF25" s="93" t="str">
        <f>IFERROR(INDEX([6]CFI!$H$4:$H$93,MATCH($B$5:$B$40,[6]CFI!$B$4:$B$93,0)),"")</f>
        <v/>
      </c>
      <c r="AG25" s="93" t="str">
        <f>IFERROR(INDEX([7]CFI!$H$4:$H$93,MATCH($B$5:$B$40,[7]CFI!$B$4:$B$93,0)),"")</f>
        <v/>
      </c>
      <c r="AH25" s="93" t="str">
        <f>IFERROR(INDEX([8]CFI!$H$4:$H$93,MATCH($B$5:$B$40,[8]CFI!$B$4:$B$93,0)),"")</f>
        <v/>
      </c>
      <c r="AI25" s="93" t="str">
        <f>IFERROR(INDEX([2]CFI!$H$4:$H$93, MATCH($B$5:$B$40,[2]CFI!$B$4:$B$93,0)),"")</f>
        <v/>
      </c>
      <c r="AJ25" s="93"/>
      <c r="AK25" s="93"/>
      <c r="AL25" s="93"/>
      <c r="AM25" s="93"/>
      <c r="AN25" s="93"/>
      <c r="AO25" s="93" t="str">
        <f>IFERROR(INDEX([4]CFI!$J$4:$J$93,MATCH($B$5:$B$40,[4]CFI!$B$4:$B$93,0)), "")</f>
        <v/>
      </c>
      <c r="AP25" s="93" t="str">
        <f>IFERROR(INDEX([5]CFI!$J$4:$J$93, MATCH($B$5:$B$40,[5]CFI!$B$4:$B$93,0)),"")</f>
        <v/>
      </c>
      <c r="AQ25" s="93" t="str">
        <f>IFERROR(INDEX([6]CFI!$J$4:$J$93,MATCH($B$5:$B$40,[6]CFI!$B$4:$B$93,0)),"")</f>
        <v/>
      </c>
      <c r="AR25" s="93" t="str">
        <f>IFERROR(INDEX([7]CFI!$J$4:$J$93,MATCH($B$5:$B$40,[7]CFI!$B$4:$B$93,0)),"")</f>
        <v/>
      </c>
      <c r="AS25" s="93" t="str">
        <f>IFERROR(INDEX([8]CFI!$J$4:$J$93,MATCH($B$5:$B$40,[8]CFI!$B$4:$B$93,0)),"")</f>
        <v/>
      </c>
      <c r="AT25" s="93" t="str">
        <f>IFERROR(INDEX([2]CFI!$J$4:$J$93, MATCH($B$5:$B$40,[2]CFI!$B$4:$B$93,0)),"")</f>
        <v/>
      </c>
      <c r="AU25" s="93"/>
      <c r="AV25" s="93"/>
      <c r="AW25" s="93"/>
      <c r="AX25" s="93"/>
      <c r="AY25" s="93"/>
      <c r="AZ25" s="93" t="str">
        <f>IFERROR(INDEX([4]CFI!$L$4:$L$93,MATCH($B$5:$B$40,[4]CFI!$B$4:$B$93,0)), "")</f>
        <v/>
      </c>
      <c r="BA25" s="93" t="str">
        <f>IFERROR(INDEX([5]CFI!$L$4:$L$93, MATCH($B$5:$B$40,[5]CFI!$B$4:$B$93,0)),"")</f>
        <v/>
      </c>
      <c r="BB25" s="93" t="str">
        <f>IFERROR(INDEX([6]CFI!$L$4:$L$93,MATCH($B$5:$B$40,[6]CFI!$B$4:$B$93,0)),"")</f>
        <v/>
      </c>
      <c r="BC25" s="93" t="str">
        <f>IFERROR(INDEX([7]CFI!$L$4:$L$93,MATCH($B$5:$B$40,[7]CFI!$B$4:$B$93,0)),"")</f>
        <v/>
      </c>
      <c r="BD25" s="93" t="str">
        <f>IFERROR(INDEX([8]CFI!$L$4:$L$93,MATCH($B$5:$B$40,[8]CFI!$B$4:$B$93,0)),"")</f>
        <v/>
      </c>
      <c r="BE25" s="93" t="str">
        <f>IFERROR(INDEX([2]CFI!$L$4:$L$93, MATCH($B$5:$B$40,[2]CFI!$B$4:$B$93,0)),"")</f>
        <v/>
      </c>
    </row>
    <row r="26" spans="1:57" ht="13" x14ac:dyDescent="0.3">
      <c r="A26" s="21" t="s">
        <v>44</v>
      </c>
      <c r="B26" s="29" t="s">
        <v>6</v>
      </c>
      <c r="C26" s="91">
        <f t="shared" ref="C26:AY26" si="8">C27/(C28+C29)</f>
        <v>0.15227804446189958</v>
      </c>
      <c r="D26" s="91">
        <f t="shared" si="8"/>
        <v>0.15148379092287381</v>
      </c>
      <c r="E26" s="91">
        <f t="shared" si="8"/>
        <v>0.15270978852658304</v>
      </c>
      <c r="F26" s="91">
        <f t="shared" si="8"/>
        <v>0.14454317497912006</v>
      </c>
      <c r="G26" s="91">
        <f t="shared" si="8"/>
        <v>0.15273458163785411</v>
      </c>
      <c r="H26" s="91">
        <f>IFERROR(INDEX([4]CFI!$D$4:$D$93,MATCH($B$5:$B$40,[4]CFI!$B$4:$B$93,0)), "")</f>
        <v>0.15003771350043699</v>
      </c>
      <c r="I26" s="91">
        <f>IFERROR(INDEX([5]CFI!$D$4:$D$93, MATCH($B$5:$B$40,[5]CFI!$B$4:$B$93,0)),"")</f>
        <v>0.14901576323606633</v>
      </c>
      <c r="J26" s="91">
        <f>IFERROR(INDEX([6]CFI!$D$4:$D$93,MATCH($B$5:$B$40,[6]CFI!$B$4:$B$93,0)),"")</f>
        <v>0.14768372913806269</v>
      </c>
      <c r="K26" s="91">
        <f>IFERROR(INDEX([7]CFI!$D$4:$D$93,MATCH($B$5:$B$40,[7]CFI!$B$4:$B$93,0)),"")</f>
        <v>0.14651047321194541</v>
      </c>
      <c r="L26" s="91">
        <f>IFERROR(INDEX([8]CFI!$D$4:$D$93,MATCH($B$5:$B$40,[8]CFI!$B$4:$B$93,0)),"")</f>
        <v>0.15215208793533994</v>
      </c>
      <c r="M26" s="91">
        <f>IFERROR(INDEX([2]CFI!$D$4:$D$93, MATCH($B$5:$B$40,[2]CFI!$B$4:$B$93,0)),"")</f>
        <v>0.14991933418336009</v>
      </c>
      <c r="N26" s="91">
        <f t="shared" si="8"/>
        <v>0.15583305074079573</v>
      </c>
      <c r="O26" s="91">
        <f t="shared" si="8"/>
        <v>0.14647575291144477</v>
      </c>
      <c r="P26" s="91">
        <f t="shared" si="8"/>
        <v>0.16871279685053162</v>
      </c>
      <c r="Q26" s="91">
        <f t="shared" si="8"/>
        <v>0.18539660909665415</v>
      </c>
      <c r="R26" s="91">
        <f t="shared" si="8"/>
        <v>0.15207317024191103</v>
      </c>
      <c r="S26" s="91">
        <f>IFERROR(INDEX([4]CFI!$F$4:$F$93,MATCH($B$5:$B$40,[4]CFI!$B$4:$B$93,0)), "")</f>
        <v>0.14288942123239715</v>
      </c>
      <c r="T26" s="91">
        <f>IFERROR(INDEX([5]CFI!$F$4:$F$93, MATCH($B$5:$B$40,[5]CFI!$B$4:$B$93,0)),"")</f>
        <v>0.14348706022093066</v>
      </c>
      <c r="U26" s="91">
        <f>IFERROR(INDEX([6]CFI!$F$4:$F$93,MATCH($B$5:$B$40,[6]CFI!$B$4:$B$93,0)),"")</f>
        <v>0.1535301714873816</v>
      </c>
      <c r="V26" s="91">
        <f>IFERROR(INDEX([7]CFI!$F$4:$F$93,MATCH($B$5:$B$40,[7]CFI!$B$4:$B$93,0)),"")</f>
        <v>0.15369951361082307</v>
      </c>
      <c r="W26" s="91">
        <f>IFERROR(INDEX([8]CFI!$F$4:$F$93,MATCH($B$5:$B$40,[8]CFI!$B$4:$B$93,0)),"")</f>
        <v>0.13511113514250539</v>
      </c>
      <c r="X26" s="91">
        <f>IFERROR(INDEX([2]CFI!$F$4:$F$93, MATCH($B$5:$B$40,[2]CFI!$B$4:$B$93,0)),"")</f>
        <v>0.1384282342486006</v>
      </c>
      <c r="Y26" s="91">
        <f t="shared" si="8"/>
        <v>0.27046799788637532</v>
      </c>
      <c r="Z26" s="91">
        <f t="shared" si="8"/>
        <v>0.18233398062312486</v>
      </c>
      <c r="AA26" s="91">
        <f t="shared" si="8"/>
        <v>0.19178815651276118</v>
      </c>
      <c r="AB26" s="91">
        <f t="shared" si="8"/>
        <v>0.19065983792354957</v>
      </c>
      <c r="AC26" s="91">
        <f t="shared" si="8"/>
        <v>0.17230649877831505</v>
      </c>
      <c r="AD26" s="91">
        <f>IFERROR(INDEX([4]CFI!$H$4:$H$93,MATCH($B$5:$B$40,[4]CFI!$B$4:$B$93,0)), "")</f>
        <v>0.18154969368182378</v>
      </c>
      <c r="AE26" s="91">
        <f>IFERROR(INDEX([5]CFI!$H$4:$H$93, MATCH($B$5:$B$40,[5]CFI!$B$4:$B$93,0)),"")</f>
        <v>0.17212071083747521</v>
      </c>
      <c r="AF26" s="91">
        <f>IFERROR(INDEX([6]CFI!$H$4:$H$93,MATCH($B$5:$B$40,[6]CFI!$B$4:$B$93,0)),"")</f>
        <v>0.18079836018390952</v>
      </c>
      <c r="AG26" s="91">
        <f>IFERROR(INDEX([7]CFI!$H$4:$H$93,MATCH($B$5:$B$40,[7]CFI!$B$4:$B$93,0)),"")</f>
        <v>0.18159227205574799</v>
      </c>
      <c r="AH26" s="91">
        <f>IFERROR(INDEX([8]CFI!$H$4:$H$93,MATCH($B$5:$B$40,[8]CFI!$B$4:$B$93,0)),"")</f>
        <v>0.17862163365373165</v>
      </c>
      <c r="AI26" s="91">
        <f>IFERROR(INDEX([2]CFI!$H$4:$H$93, MATCH($B$5:$B$40,[2]CFI!$B$4:$B$93,0)),"")</f>
        <v>0.17351390739060382</v>
      </c>
      <c r="AJ26" s="91">
        <f t="shared" si="8"/>
        <v>0.1036748508373001</v>
      </c>
      <c r="AK26" s="91">
        <f t="shared" si="8"/>
        <v>0.11693300448583367</v>
      </c>
      <c r="AL26" s="91">
        <f t="shared" si="8"/>
        <v>0.13142455012351148</v>
      </c>
      <c r="AM26" s="91">
        <f t="shared" si="8"/>
        <v>0.14998570992561816</v>
      </c>
      <c r="AN26" s="91">
        <f t="shared" si="8"/>
        <v>0.11881902428030097</v>
      </c>
      <c r="AO26" s="91">
        <f>IFERROR(INDEX([4]CFI!$J$4:$J$93,MATCH($B$5:$B$40,[4]CFI!$B$4:$B$93,0)), "")</f>
        <v>0.12442990541490249</v>
      </c>
      <c r="AP26" s="91">
        <f>IFERROR(INDEX([5]CFI!$J$4:$J$93, MATCH($B$5:$B$40,[5]CFI!$B$4:$B$93,0)),"")</f>
        <v>0.12941975949295656</v>
      </c>
      <c r="AQ26" s="91">
        <f>IFERROR(INDEX([6]CFI!$J$4:$J$93,MATCH($B$5:$B$40,[6]CFI!$B$4:$B$93,0)),"")</f>
        <v>0.12757913191382569</v>
      </c>
      <c r="AR26" s="91">
        <f>IFERROR(INDEX([7]CFI!$J$4:$J$93,MATCH($B$5:$B$40,[7]CFI!$B$4:$B$93,0)),"")</f>
        <v>0.12387235213272621</v>
      </c>
      <c r="AS26" s="91">
        <f>IFERROR(INDEX([8]CFI!$J$4:$J$93,MATCH($B$5:$B$40,[8]CFI!$B$4:$B$93,0)),"")</f>
        <v>0.11584702992090697</v>
      </c>
      <c r="AT26" s="91">
        <f>IFERROR(INDEX([2]CFI!$J$4:$J$93, MATCH($B$5:$B$40,[2]CFI!$B$4:$B$93,0)),"")</f>
        <v>0.12085100950764351</v>
      </c>
      <c r="AU26" s="91">
        <f t="shared" si="8"/>
        <v>5.4722575087937368E-2</v>
      </c>
      <c r="AV26" s="91">
        <f t="shared" si="8"/>
        <v>5.243386455393452E-2</v>
      </c>
      <c r="AW26" s="91">
        <f t="shared" si="8"/>
        <v>5.485995478032879E-2</v>
      </c>
      <c r="AX26" s="91">
        <f t="shared" si="8"/>
        <v>5.5609594013008572E-2</v>
      </c>
      <c r="AY26" s="91">
        <f t="shared" si="8"/>
        <v>6.9438046300474066E-2</v>
      </c>
      <c r="AZ26" s="91">
        <f>IFERROR(INDEX([4]CFI!$L$4:$L$93,MATCH($B$5:$B$40,[4]CFI!$B$4:$B$93,0)), "")</f>
        <v>6.8485170569309056E-2</v>
      </c>
      <c r="BA26" s="91">
        <f>IFERROR(INDEX([5]CFI!$L$4:$L$93, MATCH($B$5:$B$40,[5]CFI!$B$4:$B$93,0)),"")</f>
        <v>6.8485170569309056E-2</v>
      </c>
      <c r="BB26" s="91">
        <f>IFERROR(INDEX([6]CFI!$L$4:$L$93,MATCH($B$5:$B$40,[6]CFI!$B$4:$B$93,0)),"")</f>
        <v>6.858220465342442E-2</v>
      </c>
      <c r="BC26" s="91">
        <f>IFERROR(INDEX([7]CFI!$L$4:$L$93,MATCH($B$5:$B$40,[7]CFI!$B$4:$B$93,0)),"")</f>
        <v>6.2376968618376494E-2</v>
      </c>
      <c r="BD26" s="91">
        <f>IFERROR(INDEX([8]CFI!$L$4:$L$93,MATCH($B$5:$B$40,[8]CFI!$B$4:$B$93,0)),"")</f>
        <v>6.5035734950267363E-2</v>
      </c>
      <c r="BE26" s="91">
        <f>IFERROR(INDEX([2]CFI!$L$4:$L$93, MATCH($B$5:$B$40,[2]CFI!$B$4:$B$93,0)),"")</f>
        <v>5.9453174496398593E-2</v>
      </c>
    </row>
    <row r="27" spans="1:57" ht="13" x14ac:dyDescent="0.3">
      <c r="A27" s="21"/>
      <c r="B27" s="31" t="s">
        <v>34</v>
      </c>
      <c r="C27" s="92">
        <v>4764.1935134399992</v>
      </c>
      <c r="D27" s="92">
        <v>5405.2442595099992</v>
      </c>
      <c r="E27" s="92">
        <v>5837.1343572799988</v>
      </c>
      <c r="F27" s="92">
        <v>6107.0183794470004</v>
      </c>
      <c r="G27" s="92">
        <v>7699.7786096930004</v>
      </c>
      <c r="H27" s="92">
        <f>IFERROR(INDEX([4]CFI!$D$4:$D$93,MATCH($B$5:$B$40,[4]CFI!$B$4:$B$93,0)), "")</f>
        <v>7642.673483898001</v>
      </c>
      <c r="I27" s="92">
        <f>IFERROR(INDEX([5]CFI!$D$4:$D$93, MATCH($B$5:$B$40,[5]CFI!$B$4:$B$93,0)),"")</f>
        <v>7463.609919943</v>
      </c>
      <c r="J27" s="92">
        <f>IFERROR(INDEX([6]CFI!$D$4:$D$93,MATCH($B$5:$B$40,[6]CFI!$B$4:$B$93,0)),"")</f>
        <v>7579.8420950299997</v>
      </c>
      <c r="K27" s="92">
        <f>IFERROR(INDEX([7]CFI!$D$4:$D$93,MATCH($B$5:$B$40,[7]CFI!$B$4:$B$93,0)),"")</f>
        <v>7591.2870915000012</v>
      </c>
      <c r="L27" s="92">
        <f>IFERROR(INDEX([8]CFI!$D$4:$D$93,MATCH($B$5:$B$40,[8]CFI!$B$4:$B$93,0)),"")</f>
        <v>8030.3323918800006</v>
      </c>
      <c r="M27" s="92">
        <f>IFERROR(INDEX([2]CFI!$D$4:$D$93, MATCH($B$5:$B$40,[2]CFI!$B$4:$B$93,0)),"")</f>
        <v>8086.4457332300008</v>
      </c>
      <c r="N27" s="92">
        <v>6268.3252023167997</v>
      </c>
      <c r="O27" s="92">
        <v>6817.2916705299995</v>
      </c>
      <c r="P27" s="92">
        <v>8461.5483927600017</v>
      </c>
      <c r="Q27" s="92">
        <v>10147.60961191</v>
      </c>
      <c r="R27" s="92">
        <v>10241.4968599</v>
      </c>
      <c r="S27" s="92">
        <f>IFERROR(INDEX([4]CFI!$F$4:$F$93,MATCH($B$5:$B$40,[4]CFI!$B$4:$B$93,0)), "")</f>
        <v>9932.2090826600015</v>
      </c>
      <c r="T27" s="92">
        <f>IFERROR(INDEX([5]CFI!$F$4:$F$93, MATCH($B$5:$B$40,[5]CFI!$B$4:$B$93,0)),"")</f>
        <v>10091.301465659999</v>
      </c>
      <c r="U27" s="92">
        <f>IFERROR(INDEX([6]CFI!$F$4:$F$93,MATCH($B$5:$B$40,[6]CFI!$B$4:$B$93,0)),"")</f>
        <v>10834.225652470001</v>
      </c>
      <c r="V27" s="92">
        <f>IFERROR(INDEX([7]CFI!$F$4:$F$93,MATCH($B$5:$B$40,[7]CFI!$B$4:$B$93,0)),"")</f>
        <v>11100.109060179999</v>
      </c>
      <c r="W27" s="92">
        <f>IFERROR(INDEX([8]CFI!$F$4:$F$93,MATCH($B$5:$B$40,[8]CFI!$B$4:$B$93,0)),"")</f>
        <v>10867.90220468</v>
      </c>
      <c r="X27" s="92">
        <f>IFERROR(INDEX([2]CFI!$F$4:$F$93, MATCH($B$5:$B$40,[2]CFI!$B$4:$B$93,0)),"")</f>
        <v>10835.803092089998</v>
      </c>
      <c r="Y27" s="92">
        <v>3025.8935443699997</v>
      </c>
      <c r="Z27" s="92">
        <v>2653.2922572099997</v>
      </c>
      <c r="AA27" s="92">
        <v>3111.4805519900001</v>
      </c>
      <c r="AB27" s="92">
        <v>3276.8760066</v>
      </c>
      <c r="AC27" s="92">
        <v>3453.1857019699996</v>
      </c>
      <c r="AD27" s="92">
        <f>IFERROR(INDEX([4]CFI!$H$4:$H$93,MATCH($B$5:$B$40,[4]CFI!$B$4:$B$93,0)), "")</f>
        <v>3474.4206240899998</v>
      </c>
      <c r="AE27" s="92">
        <f>IFERROR(INDEX([5]CFI!$H$4:$H$93, MATCH($B$5:$B$40,[5]CFI!$B$4:$B$93,0)),"")</f>
        <v>3523.8104131100004</v>
      </c>
      <c r="AF27" s="92">
        <f>IFERROR(INDEX([6]CFI!$H$4:$H$93,MATCH($B$5:$B$40,[6]CFI!$B$4:$B$93,0)),"")</f>
        <v>3603.636767120001</v>
      </c>
      <c r="AG27" s="92">
        <f>IFERROR(INDEX([7]CFI!$H$4:$H$93,MATCH($B$5:$B$40,[7]CFI!$B$4:$B$93,0)),"")</f>
        <v>3635.9253085700007</v>
      </c>
      <c r="AH27" s="92">
        <f>IFERROR(INDEX([8]CFI!$H$4:$H$93,MATCH($B$5:$B$40,[8]CFI!$B$4:$B$93,0)),"")</f>
        <v>3584.6349958299998</v>
      </c>
      <c r="AI27" s="92">
        <f>IFERROR(INDEX([2]CFI!$H$4:$H$93, MATCH($B$5:$B$40,[2]CFI!$B$4:$B$93,0)),"")</f>
        <v>3625.4085651199998</v>
      </c>
      <c r="AJ27" s="92">
        <v>717.30773255000008</v>
      </c>
      <c r="AK27" s="92">
        <v>988.98194346999992</v>
      </c>
      <c r="AL27" s="92">
        <v>1184.9178037199999</v>
      </c>
      <c r="AM27" s="92">
        <v>1427.8561380988001</v>
      </c>
      <c r="AN27" s="92">
        <v>1333.10788312</v>
      </c>
      <c r="AO27" s="92">
        <f>IFERROR(INDEX([4]CFI!$J$4:$J$93,MATCH($B$5:$B$40,[4]CFI!$B$4:$B$93,0)), "")</f>
        <v>1361.5987011700001</v>
      </c>
      <c r="AP27" s="92">
        <f>IFERROR(INDEX([5]CFI!$J$4:$J$93, MATCH($B$5:$B$40,[5]CFI!$B$4:$B$93,0)),"")</f>
        <v>1396.2782245900003</v>
      </c>
      <c r="AQ27" s="92">
        <f>IFERROR(INDEX([6]CFI!$J$4:$J$93,MATCH($B$5:$B$40,[6]CFI!$B$4:$B$93,0)),"")</f>
        <v>1484.2153822400001</v>
      </c>
      <c r="AR27" s="92">
        <f>IFERROR(INDEX([7]CFI!$J$4:$J$93,MATCH($B$5:$B$40,[7]CFI!$B$4:$B$93,0)),"")</f>
        <v>1540.8159404400001</v>
      </c>
      <c r="AS27" s="92">
        <f>IFERROR(INDEX([8]CFI!$J$4:$J$93,MATCH($B$5:$B$40,[8]CFI!$B$4:$B$93,0)),"")</f>
        <v>1553.3456408899999</v>
      </c>
      <c r="AT27" s="92">
        <f>IFERROR(INDEX([2]CFI!$J$4:$J$93, MATCH($B$5:$B$40,[2]CFI!$B$4:$B$93,0)),"")</f>
        <v>1586.4608006600001</v>
      </c>
      <c r="AU27" s="92">
        <v>1044.96932967</v>
      </c>
      <c r="AV27" s="92">
        <v>1105.1088460400001</v>
      </c>
      <c r="AW27" s="92">
        <v>1214.0520701699998</v>
      </c>
      <c r="AX27" s="92">
        <v>1317.76980506</v>
      </c>
      <c r="AY27" s="92">
        <v>1420.2529891600002</v>
      </c>
      <c r="AZ27" s="92">
        <f>IFERROR(INDEX([4]CFI!$L$4:$L$93,MATCH($B$5:$B$40,[4]CFI!$B$4:$B$93,0)), "")</f>
        <v>1389.3150328999996</v>
      </c>
      <c r="BA27" s="92">
        <f>IFERROR(INDEX([5]CFI!$L$4:$L$93, MATCH($B$5:$B$40,[5]CFI!$B$4:$B$93,0)),"")</f>
        <v>1389.3150328999996</v>
      </c>
      <c r="BB27" s="92">
        <f>IFERROR(INDEX([6]CFI!$L$4:$L$93,MATCH($B$5:$B$40,[6]CFI!$B$4:$B$93,0)),"")</f>
        <v>1335.3534975299999</v>
      </c>
      <c r="BC27" s="92">
        <f>IFERROR(INDEX([7]CFI!$L$4:$L$93,MATCH($B$5:$B$40,[7]CFI!$B$4:$B$93,0)),"")</f>
        <v>1178.1440743599999</v>
      </c>
      <c r="BD27" s="92">
        <f>IFERROR(INDEX([8]CFI!$L$4:$L$93,MATCH($B$5:$B$40,[8]CFI!$B$4:$B$93,0)),"")</f>
        <v>1206.27256373</v>
      </c>
      <c r="BE27" s="92">
        <f>IFERROR(INDEX([2]CFI!$L$4:$L$93, MATCH($B$5:$B$40,[2]CFI!$B$4:$B$93,0)),"")</f>
        <v>1101.0232204000001</v>
      </c>
    </row>
    <row r="28" spans="1:57" ht="13" x14ac:dyDescent="0.3">
      <c r="A28" s="21"/>
      <c r="B28" s="94" t="s">
        <v>35</v>
      </c>
      <c r="C28" s="92">
        <v>29073.527732360002</v>
      </c>
      <c r="D28" s="92">
        <v>32923.958840382016</v>
      </c>
      <c r="E28" s="92">
        <v>35161.236357572023</v>
      </c>
      <c r="F28" s="92">
        <v>37350.501019046016</v>
      </c>
      <c r="G28" s="92">
        <v>44724.470696905941</v>
      </c>
      <c r="H28" s="92">
        <f>IFERROR(INDEX([4]CFI!$D$4:$D$93,MATCH($B$5:$B$40,[4]CFI!$B$4:$B$93,0)), "")</f>
        <v>45483.712610265975</v>
      </c>
      <c r="I28" s="92">
        <f>IFERROR(INDEX([5]CFI!$D$4:$D$93, MATCH($B$5:$B$40,[5]CFI!$B$4:$B$93,0)),"")</f>
        <v>44948.524481755987</v>
      </c>
      <c r="J28" s="92">
        <f>IFERROR(INDEX([6]CFI!$D$4:$D$93,MATCH($B$5:$B$40,[6]CFI!$B$4:$B$93,0)),"")</f>
        <v>46098.285462826127</v>
      </c>
      <c r="K28" s="92">
        <f>IFERROR(INDEX([7]CFI!$D$4:$D$93,MATCH($B$5:$B$40,[7]CFI!$B$4:$B$93,0)),"")</f>
        <v>46604.878648026213</v>
      </c>
      <c r="L28" s="92">
        <f>IFERROR(INDEX([8]CFI!$D$4:$D$93,MATCH($B$5:$B$40,[8]CFI!$B$4:$B$93,0)),"")</f>
        <v>47579.516282675984</v>
      </c>
      <c r="M28" s="92">
        <f>IFERROR(INDEX([2]CFI!$D$4:$D$93, MATCH($B$5:$B$40,[2]CFI!$B$4:$B$93,0)),"")</f>
        <v>48788.654436946861</v>
      </c>
      <c r="N28" s="92">
        <v>36432.387531469991</v>
      </c>
      <c r="O28" s="92">
        <v>44698.845313930316</v>
      </c>
      <c r="P28" s="92">
        <v>49181.588359299953</v>
      </c>
      <c r="Q28" s="92">
        <v>52938.440582110037</v>
      </c>
      <c r="R28" s="92">
        <v>64964.366539329116</v>
      </c>
      <c r="S28" s="92">
        <f>IFERROR(INDEX([4]CFI!$F$4:$F$93,MATCH($B$5:$B$40,[4]CFI!$B$4:$B$93,0)), "")</f>
        <v>67426.222526298894</v>
      </c>
      <c r="T28" s="92">
        <f>IFERROR(INDEX([5]CFI!$F$4:$F$93, MATCH($B$5:$B$40,[5]CFI!$B$4:$B$93,0)),"")</f>
        <v>68293.806794049306</v>
      </c>
      <c r="U28" s="92">
        <f>IFERROR(INDEX([6]CFI!$F$4:$F$93,MATCH($B$5:$B$40,[6]CFI!$B$4:$B$93,0)),"")</f>
        <v>68989.214010970041</v>
      </c>
      <c r="V28" s="92">
        <f>IFERROR(INDEX([7]CFI!$F$4:$F$93,MATCH($B$5:$B$40,[7]CFI!$B$4:$B$93,0)),"")</f>
        <v>70002.488746210001</v>
      </c>
      <c r="W28" s="92">
        <f>IFERROR(INDEX([8]CFI!$F$4:$F$93,MATCH($B$5:$B$40,[8]CFI!$B$4:$B$93,0)),"")</f>
        <v>78999.125772749729</v>
      </c>
      <c r="X28" s="92">
        <f>IFERROR(INDEX([2]CFI!$F$4:$F$93, MATCH($B$5:$B$40,[2]CFI!$B$4:$B$93,0)),"")</f>
        <v>76821.463980949993</v>
      </c>
      <c r="Y28" s="92">
        <v>8470.1225468599987</v>
      </c>
      <c r="Z28" s="92">
        <v>10898.38065664</v>
      </c>
      <c r="AA28" s="92">
        <v>12265.59083918</v>
      </c>
      <c r="AB28" s="92">
        <v>13827.821682249998</v>
      </c>
      <c r="AC28" s="92">
        <v>16739.404446610002</v>
      </c>
      <c r="AD28" s="92">
        <f>IFERROR(INDEX([4]CFI!$H$4:$H$93,MATCH($B$5:$B$40,[4]CFI!$B$4:$B$93,0)), "")</f>
        <v>15768.707604219999</v>
      </c>
      <c r="AE28" s="92">
        <f>IFERROR(INDEX([5]CFI!$H$4:$H$93, MATCH($B$5:$B$40,[5]CFI!$B$4:$B$93,0)),"")</f>
        <v>16689.50496486</v>
      </c>
      <c r="AF28" s="92">
        <f>IFERROR(INDEX([6]CFI!$H$4:$H$93,MATCH($B$5:$B$40,[6]CFI!$B$4:$B$93,0)),"")</f>
        <v>17043.493410110012</v>
      </c>
      <c r="AG28" s="92">
        <f>IFERROR(INDEX([7]CFI!$H$4:$H$93,MATCH($B$5:$B$40,[7]CFI!$B$4:$B$93,0)),"")</f>
        <v>17164.940662910012</v>
      </c>
      <c r="AH28" s="92">
        <f>IFERROR(INDEX([8]CFI!$H$4:$H$93,MATCH($B$5:$B$40,[8]CFI!$B$4:$B$93,0)),"")</f>
        <v>16937.867183340011</v>
      </c>
      <c r="AI28" s="92">
        <f>IFERROR(INDEX([2]CFI!$H$4:$H$93, MATCH($B$5:$B$40,[2]CFI!$B$4:$B$93,0)),"")</f>
        <v>17781.670788620002</v>
      </c>
      <c r="AJ28" s="92">
        <v>6642.8580373900204</v>
      </c>
      <c r="AK28" s="92">
        <v>8089.5122669700004</v>
      </c>
      <c r="AL28" s="92">
        <v>8589.424759780004</v>
      </c>
      <c r="AM28" s="92">
        <v>8972.3343866799842</v>
      </c>
      <c r="AN28" s="92">
        <v>10864.603412450022</v>
      </c>
      <c r="AO28" s="92">
        <f>IFERROR(INDEX([4]CFI!$J$4:$J$93,MATCH($B$5:$B$40,[4]CFI!$B$4:$B$93,0)), "")</f>
        <v>10582.890325729984</v>
      </c>
      <c r="AP28" s="92">
        <f>IFERROR(INDEX([5]CFI!$J$4:$J$93, MATCH($B$5:$B$40,[5]CFI!$B$4:$B$93,0)),"")</f>
        <v>10493.80617523</v>
      </c>
      <c r="AQ28" s="92">
        <f>IFERROR(INDEX([6]CFI!$J$4:$J$93,MATCH($B$5:$B$40,[6]CFI!$B$4:$B$93,0)),"")</f>
        <v>11290.568041049997</v>
      </c>
      <c r="AR28" s="92">
        <f>IFERROR(INDEX([7]CFI!$J$4:$J$93,MATCH($B$5:$B$40,[7]CFI!$B$4:$B$93,0)),"")</f>
        <v>12067.619167149987</v>
      </c>
      <c r="AS28" s="92">
        <f>IFERROR(INDEX([8]CFI!$J$4:$J$93,MATCH($B$5:$B$40,[8]CFI!$B$4:$B$93,0)),"")</f>
        <v>13054.828954129982</v>
      </c>
      <c r="AT28" s="92">
        <f>IFERROR(INDEX([2]CFI!$J$4:$J$93, MATCH($B$5:$B$40,[2]CFI!$B$4:$B$93,0)),"")</f>
        <v>12821.035988620026</v>
      </c>
      <c r="AU28" s="92">
        <v>18923.731334150005</v>
      </c>
      <c r="AV28" s="92">
        <v>19930.988365450001</v>
      </c>
      <c r="AW28" s="92">
        <v>21165.95877764</v>
      </c>
      <c r="AX28" s="92">
        <v>22326.788903110002</v>
      </c>
      <c r="AY28" s="92">
        <v>19151.72771159</v>
      </c>
      <c r="AZ28" s="92">
        <f>IFERROR(INDEX([4]CFI!$L$4:$L$93,MATCH($B$5:$B$40,[4]CFI!$B$4:$B$93,0)), "")</f>
        <v>18964.275212490007</v>
      </c>
      <c r="BA28" s="92">
        <f>IFERROR(INDEX([5]CFI!$L$4:$L$93, MATCH($B$5:$B$40,[5]CFI!$B$4:$B$93,0)),"")</f>
        <v>18964.275212490007</v>
      </c>
      <c r="BB28" s="92">
        <f>IFERROR(INDEX([6]CFI!$L$4:$L$93,MATCH($B$5:$B$40,[6]CFI!$B$4:$B$93,0)),"")</f>
        <v>18227.716943110005</v>
      </c>
      <c r="BC28" s="92">
        <f>IFERROR(INDEX([7]CFI!$L$4:$L$93,MATCH($B$5:$B$40,[7]CFI!$B$4:$B$93,0)),"")</f>
        <v>17689.303032539876</v>
      </c>
      <c r="BD28" s="92">
        <f>IFERROR(INDEX([8]CFI!$L$4:$L$93,MATCH($B$5:$B$40,[8]CFI!$B$4:$B$93,0)),"")</f>
        <v>17498.690735979886</v>
      </c>
      <c r="BE28" s="92">
        <f>IFERROR(INDEX([2]CFI!$L$4:$L$93, MATCH($B$5:$B$40,[2]CFI!$B$4:$B$93,0)),"")</f>
        <v>17527.801009570008</v>
      </c>
    </row>
    <row r="29" spans="1:57" ht="13" x14ac:dyDescent="0.3">
      <c r="A29" s="21"/>
      <c r="B29" s="31" t="s">
        <v>36</v>
      </c>
      <c r="C29" s="92">
        <v>2212.6207749647997</v>
      </c>
      <c r="D29" s="92">
        <v>2758.0387289949995</v>
      </c>
      <c r="E29" s="92">
        <v>3062.4715893739994</v>
      </c>
      <c r="F29" s="92">
        <v>4899.9779837099977</v>
      </c>
      <c r="G29" s="92">
        <v>5688.3338371045002</v>
      </c>
      <c r="H29" s="92">
        <f>IFERROR(INDEX([4]CFI!$D$4:$D$93,MATCH($B$5:$B$40,[4]CFI!$B$4:$B$93,0)), "")</f>
        <v>5454.6368592874996</v>
      </c>
      <c r="I29" s="92">
        <f>IFERROR(INDEX([5]CFI!$D$4:$D$93, MATCH($B$5:$B$40,[5]CFI!$B$4:$B$93,0)),"")</f>
        <v>5137.5184835064983</v>
      </c>
      <c r="J29" s="92">
        <f>IFERROR(INDEX([6]CFI!$D$4:$D$93,MATCH($B$5:$B$40,[6]CFI!$B$4:$B$93,0)),"")</f>
        <v>5226.5432049545761</v>
      </c>
      <c r="K29" s="92">
        <f>IFERROR(INDEX([7]CFI!$D$4:$D$93,MATCH($B$5:$B$40,[7]CFI!$B$4:$B$93,0)),"")</f>
        <v>5209.0765258013362</v>
      </c>
      <c r="L29" s="92">
        <f>IFERROR(INDEX([8]CFI!$D$4:$D$93,MATCH($B$5:$B$40,[8]CFI!$B$4:$B$93,0)),"")</f>
        <v>5198.8090157099987</v>
      </c>
      <c r="M29" s="92">
        <f>IFERROR(INDEX([2]CFI!$D$4:$D$93, MATCH($B$5:$B$40,[2]CFI!$B$4:$B$93,0)),"")</f>
        <v>5149.9904835262132</v>
      </c>
      <c r="N29" s="92">
        <v>3792.2321658186997</v>
      </c>
      <c r="O29" s="92">
        <v>1843.2719650404001</v>
      </c>
      <c r="P29" s="92">
        <v>971.97764587020106</v>
      </c>
      <c r="Q29" s="92">
        <v>1796.1614225019994</v>
      </c>
      <c r="R29" s="92">
        <v>2381.4831171770011</v>
      </c>
      <c r="S29" s="92">
        <f>IFERROR(INDEX([4]CFI!$F$4:$F$93,MATCH($B$5:$B$40,[4]CFI!$B$4:$B$93,0)), "")</f>
        <v>2083.5354179657998</v>
      </c>
      <c r="T29" s="92">
        <f>IFERROR(INDEX([5]CFI!$F$4:$F$93, MATCH($B$5:$B$40,[5]CFI!$B$4:$B$93,0)),"")</f>
        <v>2035.1932573990007</v>
      </c>
      <c r="U29" s="92">
        <f>IFERROR(INDEX([6]CFI!$F$4:$F$93,MATCH($B$5:$B$40,[6]CFI!$B$4:$B$93,0)),"")</f>
        <v>1578.1900862789994</v>
      </c>
      <c r="V29" s="92">
        <f>IFERROR(INDEX([7]CFI!$F$4:$F$93,MATCH($B$5:$B$40,[7]CFI!$B$4:$B$93,0)),"")</f>
        <v>2217.0570376900005</v>
      </c>
      <c r="W29" s="92">
        <f>IFERROR(INDEX([8]CFI!$F$4:$F$93,MATCH($B$5:$B$40,[8]CFI!$B$4:$B$93,0)),"")</f>
        <v>1437.6361064050013</v>
      </c>
      <c r="X29" s="92">
        <f>IFERROR(INDEX([2]CFI!$F$4:$F$93, MATCH($B$5:$B$40,[2]CFI!$B$4:$B$93,0)),"")</f>
        <v>1455.9420042350011</v>
      </c>
      <c r="Y29" s="92">
        <v>2717.4987910300001</v>
      </c>
      <c r="Z29" s="92">
        <v>3653.4447800799999</v>
      </c>
      <c r="AA29" s="92">
        <v>3957.9372897999992</v>
      </c>
      <c r="AB29" s="92">
        <v>3359.2064946750002</v>
      </c>
      <c r="AC29" s="92">
        <v>3301.5442491950007</v>
      </c>
      <c r="AD29" s="92">
        <f>IFERROR(INDEX([4]CFI!$H$4:$H$93,MATCH($B$5:$B$40,[4]CFI!$B$4:$B$93,0)), "")</f>
        <v>3368.865991355</v>
      </c>
      <c r="AE29" s="92">
        <f>IFERROR(INDEX([5]CFI!$H$4:$H$93, MATCH($B$5:$B$40,[5]CFI!$B$4:$B$93,0)),"")</f>
        <v>3783.3968490150005</v>
      </c>
      <c r="AF29" s="92">
        <f>IFERROR(INDEX([6]CFI!$H$4:$H$93,MATCH($B$5:$B$40,[6]CFI!$B$4:$B$93,0)),"")</f>
        <v>2888.306654085</v>
      </c>
      <c r="AG29" s="92">
        <f>IFERROR(INDEX([7]CFI!$H$4:$H$93,MATCH($B$5:$B$40,[7]CFI!$B$4:$B$93,0)),"")</f>
        <v>2857.5265236550008</v>
      </c>
      <c r="AH29" s="92">
        <f>IFERROR(INDEX([8]CFI!$H$4:$H$93,MATCH($B$5:$B$40,[8]CFI!$B$4:$B$93,0)),"")</f>
        <v>3130.446617770001</v>
      </c>
      <c r="AI29" s="92">
        <f>IFERROR(INDEX([2]CFI!$H$4:$H$93, MATCH($B$5:$B$40,[2]CFI!$B$4:$B$93,0)),"")</f>
        <v>3112.3809887900006</v>
      </c>
      <c r="AJ29" s="92">
        <v>275.96293758000002</v>
      </c>
      <c r="AK29" s="92">
        <v>368.16781932089998</v>
      </c>
      <c r="AL29" s="92">
        <v>426.53004171200001</v>
      </c>
      <c r="AM29" s="92">
        <v>547.61347239880013</v>
      </c>
      <c r="AN29" s="92">
        <v>355.0467336000001</v>
      </c>
      <c r="AO29" s="92">
        <f>IFERROR(INDEX([4]CFI!$J$4:$J$93,MATCH($B$5:$B$40,[4]CFI!$B$4:$B$93,0)), "")</f>
        <v>359.80626019000005</v>
      </c>
      <c r="AP29" s="92">
        <f>IFERROR(INDEX([5]CFI!$J$4:$J$93, MATCH($B$5:$B$40,[5]CFI!$B$4:$B$93,0)),"")</f>
        <v>294.94996263000007</v>
      </c>
      <c r="AQ29" s="92">
        <f>IFERROR(INDEX([6]CFI!$J$4:$J$93,MATCH($B$5:$B$40,[6]CFI!$B$4:$B$93,0)),"")</f>
        <v>343.11655905000003</v>
      </c>
      <c r="AR29" s="92">
        <f>IFERROR(INDEX([7]CFI!$J$4:$J$93,MATCH($B$5:$B$40,[7]CFI!$B$4:$B$93,0)),"")</f>
        <v>371.12050245</v>
      </c>
      <c r="AS29" s="92">
        <f>IFERROR(INDEX([8]CFI!$J$4:$J$93,MATCH($B$5:$B$40,[8]CFI!$B$4:$B$93,0)),"")</f>
        <v>353.76375602000002</v>
      </c>
      <c r="AT29" s="92">
        <f>IFERROR(INDEX([2]CFI!$J$4:$J$93, MATCH($B$5:$B$40,[2]CFI!$B$4:$B$93,0)),"")</f>
        <v>306.37442461000001</v>
      </c>
      <c r="AU29" s="92">
        <v>172.03175797000006</v>
      </c>
      <c r="AV29" s="92">
        <v>1145.2541629500004</v>
      </c>
      <c r="AW29" s="92">
        <v>964.06438827999955</v>
      </c>
      <c r="AX29" s="92">
        <v>1370.0178880300009</v>
      </c>
      <c r="AY29" s="92">
        <v>1301.7997827500003</v>
      </c>
      <c r="AZ29" s="92">
        <f>IFERROR(INDEX([4]CFI!$L$4:$L$93,MATCH($B$5:$B$40,[4]CFI!$B$4:$B$93,0)), "")</f>
        <v>1322.0878256800004</v>
      </c>
      <c r="BA29" s="92">
        <f>IFERROR(INDEX([5]CFI!$L$4:$L$93, MATCH($B$5:$B$40,[5]CFI!$B$4:$B$93,0)),"")</f>
        <v>1322.0878256800004</v>
      </c>
      <c r="BB29" s="92">
        <f>IFERROR(INDEX([6]CFI!$L$4:$L$93,MATCH($B$5:$B$40,[6]CFI!$B$4:$B$93,0)),"")</f>
        <v>1243.1283625799997</v>
      </c>
      <c r="BC29" s="92">
        <f>IFERROR(INDEX([7]CFI!$L$4:$L$93,MATCH($B$5:$B$40,[7]CFI!$B$4:$B$93,0)),"")</f>
        <v>1198.1822116999997</v>
      </c>
      <c r="BD29" s="92">
        <f>IFERROR(INDEX([8]CFI!$L$4:$L$93,MATCH($B$5:$B$40,[8]CFI!$B$4:$B$93,0)),"")</f>
        <v>1049.1516871500003</v>
      </c>
      <c r="BE29" s="92">
        <f>IFERROR(INDEX([2]CFI!$L$4:$L$93, MATCH($B$5:$B$40,[2]CFI!$B$4:$B$93,0)),"")</f>
        <v>991.36520360999987</v>
      </c>
    </row>
    <row r="30" spans="1:57" ht="13" x14ac:dyDescent="0.3">
      <c r="A30" s="21"/>
      <c r="B30" s="31"/>
      <c r="C30" s="93"/>
      <c r="D30" s="93"/>
      <c r="E30" s="93"/>
      <c r="F30" s="93"/>
      <c r="G30" s="93"/>
      <c r="H30" s="93" t="str">
        <f>IFERROR(INDEX([4]CFI!$D$4:$D$93,MATCH($B$5:$B$40,[4]CFI!$B$4:$B$93,0)), "")</f>
        <v/>
      </c>
      <c r="I30" s="93" t="str">
        <f>IFERROR(INDEX([5]CFI!$D$4:$D$93, MATCH($B$5:$B$40,[5]CFI!$B$4:$B$93,0)),"")</f>
        <v/>
      </c>
      <c r="J30" s="93" t="str">
        <f>IFERROR(INDEX([6]CFI!$D$4:$D$93,MATCH($B$5:$B$40,[6]CFI!$B$4:$B$93,0)),"")</f>
        <v/>
      </c>
      <c r="K30" s="93" t="str">
        <f>IFERROR(INDEX([7]CFI!$D$4:$D$93,MATCH($B$5:$B$40,[7]CFI!$B$4:$B$93,0)),"")</f>
        <v/>
      </c>
      <c r="L30" s="93" t="str">
        <f>IFERROR(INDEX([8]CFI!$D$4:$D$93,MATCH($B$5:$B$40,[8]CFI!$B$4:$B$93,0)),"")</f>
        <v/>
      </c>
      <c r="M30" s="93" t="str">
        <f>IFERROR(INDEX([2]CFI!$D$4:$D$93, MATCH($B$5:$B$40,[2]CFI!$B$4:$B$93,0)),"")</f>
        <v/>
      </c>
      <c r="N30" s="93"/>
      <c r="O30" s="93"/>
      <c r="P30" s="93"/>
      <c r="Q30" s="93"/>
      <c r="R30" s="93"/>
      <c r="S30" s="93" t="str">
        <f>IFERROR(INDEX([4]CFI!$F$4:$F$93,MATCH($B$5:$B$40,[4]CFI!$B$4:$B$93,0)), "")</f>
        <v/>
      </c>
      <c r="T30" s="93" t="str">
        <f>IFERROR(INDEX([5]CFI!$F$4:$F$93, MATCH($B$5:$B$40,[5]CFI!$B$4:$B$93,0)),"")</f>
        <v/>
      </c>
      <c r="U30" s="93" t="str">
        <f>IFERROR(INDEX([6]CFI!$F$4:$F$93,MATCH($B$5:$B$40,[6]CFI!$B$4:$B$93,0)),"")</f>
        <v/>
      </c>
      <c r="V30" s="93" t="str">
        <f>IFERROR(INDEX([7]CFI!$F$4:$F$93,MATCH($B$5:$B$40,[7]CFI!$B$4:$B$93,0)),"")</f>
        <v/>
      </c>
      <c r="W30" s="93" t="str">
        <f>IFERROR(INDEX([8]CFI!$F$4:$F$93,MATCH($B$5:$B$40,[8]CFI!$B$4:$B$93,0)),"")</f>
        <v/>
      </c>
      <c r="X30" s="93" t="str">
        <f>IFERROR(INDEX([2]CFI!$F$4:$F$93, MATCH($B$5:$B$40,[2]CFI!$B$4:$B$93,0)),"")</f>
        <v/>
      </c>
      <c r="Y30" s="93"/>
      <c r="Z30" s="93"/>
      <c r="AA30" s="93"/>
      <c r="AB30" s="93"/>
      <c r="AC30" s="93"/>
      <c r="AD30" s="93" t="str">
        <f>IFERROR(INDEX([4]CFI!$H$4:$H$93,MATCH($B$5:$B$40,[4]CFI!$B$4:$B$93,0)), "")</f>
        <v/>
      </c>
      <c r="AE30" s="93" t="str">
        <f>IFERROR(INDEX([5]CFI!$H$4:$H$93, MATCH($B$5:$B$40,[5]CFI!$B$4:$B$93,0)),"")</f>
        <v/>
      </c>
      <c r="AF30" s="93" t="str">
        <f>IFERROR(INDEX([6]CFI!$H$4:$H$93,MATCH($B$5:$B$40,[6]CFI!$B$4:$B$93,0)),"")</f>
        <v/>
      </c>
      <c r="AG30" s="93" t="str">
        <f>IFERROR(INDEX([7]CFI!$H$4:$H$93,MATCH($B$5:$B$40,[7]CFI!$B$4:$B$93,0)),"")</f>
        <v/>
      </c>
      <c r="AH30" s="93" t="str">
        <f>IFERROR(INDEX([8]CFI!$H$4:$H$93,MATCH($B$5:$B$40,[8]CFI!$B$4:$B$93,0)),"")</f>
        <v/>
      </c>
      <c r="AI30" s="93" t="str">
        <f>IFERROR(INDEX([2]CFI!$H$4:$H$93, MATCH($B$5:$B$40,[2]CFI!$B$4:$B$93,0)),"")</f>
        <v/>
      </c>
      <c r="AJ30" s="93"/>
      <c r="AK30" s="93"/>
      <c r="AL30" s="93"/>
      <c r="AM30" s="93"/>
      <c r="AN30" s="93"/>
      <c r="AO30" s="93" t="str">
        <f>IFERROR(INDEX([4]CFI!$J$4:$J$93,MATCH($B$5:$B$40,[4]CFI!$B$4:$B$93,0)), "")</f>
        <v/>
      </c>
      <c r="AP30" s="93" t="str">
        <f>IFERROR(INDEX([5]CFI!$J$4:$J$93, MATCH($B$5:$B$40,[5]CFI!$B$4:$B$93,0)),"")</f>
        <v/>
      </c>
      <c r="AQ30" s="93" t="str">
        <f>IFERROR(INDEX([6]CFI!$J$4:$J$93,MATCH($B$5:$B$40,[6]CFI!$B$4:$B$93,0)),"")</f>
        <v/>
      </c>
      <c r="AR30" s="93" t="str">
        <f>IFERROR(INDEX([7]CFI!$J$4:$J$93,MATCH($B$5:$B$40,[7]CFI!$B$4:$B$93,0)),"")</f>
        <v/>
      </c>
      <c r="AS30" s="93" t="str">
        <f>IFERROR(INDEX([8]CFI!$J$4:$J$93,MATCH($B$5:$B$40,[8]CFI!$B$4:$B$93,0)),"")</f>
        <v/>
      </c>
      <c r="AT30" s="93" t="str">
        <f>IFERROR(INDEX([2]CFI!$J$4:$J$93, MATCH($B$5:$B$40,[2]CFI!$B$4:$B$93,0)),"")</f>
        <v/>
      </c>
      <c r="AU30" s="93"/>
      <c r="AV30" s="93"/>
      <c r="AW30" s="93"/>
      <c r="AX30" s="93"/>
      <c r="AY30" s="93"/>
      <c r="AZ30" s="93" t="str">
        <f>IFERROR(INDEX([4]CFI!$L$4:$L$93,MATCH($B$5:$B$40,[4]CFI!$B$4:$B$93,0)), "")</f>
        <v/>
      </c>
      <c r="BA30" s="93" t="str">
        <f>IFERROR(INDEX([5]CFI!$L$4:$L$93, MATCH($B$5:$B$40,[5]CFI!$B$4:$B$93,0)),"")</f>
        <v/>
      </c>
      <c r="BB30" s="93" t="str">
        <f>IFERROR(INDEX([6]CFI!$L$4:$L$93,MATCH($B$5:$B$40,[6]CFI!$B$4:$B$93,0)),"")</f>
        <v/>
      </c>
      <c r="BC30" s="93" t="str">
        <f>IFERROR(INDEX([7]CFI!$L$4:$L$93,MATCH($B$5:$B$40,[7]CFI!$B$4:$B$93,0)),"")</f>
        <v/>
      </c>
      <c r="BD30" s="93" t="str">
        <f>IFERROR(INDEX([8]CFI!$L$4:$L$93,MATCH($B$5:$B$40,[8]CFI!$B$4:$B$93,0)),"")</f>
        <v/>
      </c>
      <c r="BE30" s="93" t="str">
        <f>IFERROR(INDEX([2]CFI!$L$4:$L$93, MATCH($B$5:$B$40,[2]CFI!$B$4:$B$93,0)),"")</f>
        <v/>
      </c>
    </row>
    <row r="31" spans="1:57" ht="13" x14ac:dyDescent="0.3">
      <c r="A31" s="21" t="s">
        <v>45</v>
      </c>
      <c r="B31" s="29" t="s">
        <v>7</v>
      </c>
      <c r="C31" s="91">
        <f t="shared" ref="C31:AY31" si="9">C32/C33</f>
        <v>0.10265878935884576</v>
      </c>
      <c r="D31" s="91">
        <f t="shared" si="9"/>
        <v>0.14857637160297038</v>
      </c>
      <c r="E31" s="91">
        <f t="shared" si="9"/>
        <v>0.16031005992706285</v>
      </c>
      <c r="F31" s="91">
        <f t="shared" si="9"/>
        <v>0.17548115176679241</v>
      </c>
      <c r="G31" s="91">
        <f t="shared" si="9"/>
        <v>0.21133979270806266</v>
      </c>
      <c r="H31" s="91">
        <f>IFERROR(INDEX([4]CFI!$D$4:$D$93,MATCH($B$5:$B$40,[4]CFI!$B$4:$B$93,0)), "")</f>
        <v>0.21414361527748349</v>
      </c>
      <c r="I31" s="91">
        <f>IFERROR(INDEX([5]CFI!$D$4:$D$93, MATCH($B$5:$B$40,[5]CFI!$B$4:$B$93,0)),"")</f>
        <v>0.22842140579189493</v>
      </c>
      <c r="J31" s="91">
        <f>IFERROR(INDEX([6]CFI!$D$4:$D$93,MATCH($B$5:$B$40,[6]CFI!$B$4:$B$93,0)),"")</f>
        <v>0.22255717037883652</v>
      </c>
      <c r="K31" s="91">
        <f>IFERROR(INDEX([7]CFI!$D$4:$D$93,MATCH($B$5:$B$40,[7]CFI!$B$4:$B$93,0)),"")</f>
        <v>0.2156545714019619</v>
      </c>
      <c r="L31" s="91">
        <f>IFERROR(INDEX([8]CFI!$D$4:$D$93,MATCH($B$5:$B$40,[8]CFI!$B$4:$B$93,0)),"")</f>
        <v>0.21714227388880028</v>
      </c>
      <c r="M31" s="91">
        <f>IFERROR(INDEX([2]CFI!$D$4:$D$93, MATCH($B$5:$B$40,[2]CFI!$B$4:$B$93,0)),"")</f>
        <v>0.20768513298157562</v>
      </c>
      <c r="N31" s="91">
        <f t="shared" si="9"/>
        <v>0.14498346707990256</v>
      </c>
      <c r="O31" s="91">
        <f t="shared" si="9"/>
        <v>0.1790893026798028</v>
      </c>
      <c r="P31" s="91">
        <f t="shared" si="9"/>
        <v>0.16704560081773456</v>
      </c>
      <c r="Q31" s="91">
        <f t="shared" si="9"/>
        <v>0.2738080256247446</v>
      </c>
      <c r="R31" s="91">
        <f t="shared" si="9"/>
        <v>0.22798068661985105</v>
      </c>
      <c r="S31" s="91">
        <f>IFERROR(INDEX([4]CFI!$F$4:$F$93,MATCH($B$5:$B$40,[4]CFI!$B$4:$B$93,0)), "")</f>
        <v>0.2217031512931652</v>
      </c>
      <c r="T31" s="91">
        <f>IFERROR(INDEX([5]CFI!$F$4:$F$93, MATCH($B$5:$B$40,[5]CFI!$B$4:$B$93,0)),"")</f>
        <v>0.22419354397135324</v>
      </c>
      <c r="U31" s="91">
        <f>IFERROR(INDEX([6]CFI!$F$4:$F$93,MATCH($B$5:$B$40,[6]CFI!$B$4:$B$93,0)),"")</f>
        <v>0.23386787905291159</v>
      </c>
      <c r="V31" s="91">
        <f>IFERROR(INDEX([7]CFI!$F$4:$F$93,MATCH($B$5:$B$40,[7]CFI!$B$4:$B$93,0)),"")</f>
        <v>0.25688605528939512</v>
      </c>
      <c r="W31" s="91">
        <f>IFERROR(INDEX([8]CFI!$F$4:$F$93,MATCH($B$5:$B$40,[8]CFI!$B$4:$B$93,0)),"")</f>
        <v>0.26195581981237998</v>
      </c>
      <c r="X31" s="91">
        <f>IFERROR(INDEX([2]CFI!$F$4:$F$93, MATCH($B$5:$B$40,[2]CFI!$B$4:$B$93,0)),"")</f>
        <v>0.25747043870813413</v>
      </c>
      <c r="Y31" s="91">
        <f t="shared" si="9"/>
        <v>0.2261772640532371</v>
      </c>
      <c r="Z31" s="91">
        <f t="shared" si="9"/>
        <v>0.21200305796192401</v>
      </c>
      <c r="AA31" s="91">
        <f t="shared" si="9"/>
        <v>0.21594806906884903</v>
      </c>
      <c r="AB31" s="91">
        <f t="shared" si="9"/>
        <v>0.23560525437480576</v>
      </c>
      <c r="AC31" s="91">
        <f t="shared" si="9"/>
        <v>0.22878655082479457</v>
      </c>
      <c r="AD31" s="91">
        <f>IFERROR(INDEX([4]CFI!$H$4:$H$93,MATCH($B$5:$B$40,[4]CFI!$B$4:$B$93,0)), "")</f>
        <v>0.22347114358529721</v>
      </c>
      <c r="AE31" s="91">
        <f>IFERROR(INDEX([5]CFI!$H$4:$H$93, MATCH($B$5:$B$40,[5]CFI!$B$4:$B$93,0)),"")</f>
        <v>0.2277050490750005</v>
      </c>
      <c r="AF31" s="91">
        <f>IFERROR(INDEX([6]CFI!$H$4:$H$93,MATCH($B$5:$B$40,[6]CFI!$B$4:$B$93,0)),"")</f>
        <v>0.22832946872342055</v>
      </c>
      <c r="AG31" s="91">
        <f>IFERROR(INDEX([7]CFI!$H$4:$H$93,MATCH($B$5:$B$40,[7]CFI!$B$4:$B$93,0)),"")</f>
        <v>0.24285162939524227</v>
      </c>
      <c r="AH31" s="91">
        <f>IFERROR(INDEX([8]CFI!$H$4:$H$93,MATCH($B$5:$B$40,[8]CFI!$B$4:$B$93,0)),"")</f>
        <v>0.2436576110767576</v>
      </c>
      <c r="AI31" s="91">
        <f>IFERROR(INDEX([2]CFI!$H$4:$H$93, MATCH($B$5:$B$40,[2]CFI!$B$4:$B$93,0)),"")</f>
        <v>0.24926609091912794</v>
      </c>
      <c r="AJ31" s="91">
        <f t="shared" si="9"/>
        <v>0.11786795274286968</v>
      </c>
      <c r="AK31" s="91">
        <f t="shared" si="9"/>
        <v>0.12316933488959522</v>
      </c>
      <c r="AL31" s="91">
        <f t="shared" si="9"/>
        <v>0.1179333703696586</v>
      </c>
      <c r="AM31" s="91">
        <f t="shared" si="9"/>
        <v>0.2257639591586442</v>
      </c>
      <c r="AN31" s="91">
        <f t="shared" si="9"/>
        <v>0.17946570874850007</v>
      </c>
      <c r="AO31" s="91">
        <f>IFERROR(INDEX([4]CFI!$J$4:$J$93,MATCH($B$5:$B$40,[4]CFI!$B$4:$B$93,0)), "")</f>
        <v>0.18029845373708475</v>
      </c>
      <c r="AP31" s="91">
        <f>IFERROR(INDEX([5]CFI!$J$4:$J$93, MATCH($B$5:$B$40,[5]CFI!$B$4:$B$93,0)),"")</f>
        <v>0.18028469891134744</v>
      </c>
      <c r="AQ31" s="91">
        <f>IFERROR(INDEX([6]CFI!$J$4:$J$93,MATCH($B$5:$B$40,[6]CFI!$B$4:$B$93,0)),"")</f>
        <v>0.18891658585462187</v>
      </c>
      <c r="AR31" s="91">
        <f>IFERROR(INDEX([7]CFI!$J$4:$J$93,MATCH($B$5:$B$40,[7]CFI!$B$4:$B$93,0)),"")</f>
        <v>0.18891658585648022</v>
      </c>
      <c r="AS31" s="91">
        <f>IFERROR(INDEX([8]CFI!$J$4:$J$93,MATCH($B$5:$B$40,[8]CFI!$B$4:$B$93,0)),"")</f>
        <v>0.19980628783376247</v>
      </c>
      <c r="AT31" s="91">
        <f>IFERROR(INDEX([2]CFI!$J$4:$J$93, MATCH($B$5:$B$40,[2]CFI!$B$4:$B$93,0)),"")</f>
        <v>0.1890421364096512</v>
      </c>
      <c r="AU31" s="91">
        <f t="shared" si="9"/>
        <v>7.2136593264024107E-2</v>
      </c>
      <c r="AV31" s="91">
        <f t="shared" si="9"/>
        <v>8.1872463957777475E-2</v>
      </c>
      <c r="AW31" s="91">
        <f t="shared" si="9"/>
        <v>8.5333101914396012E-2</v>
      </c>
      <c r="AX31" s="91">
        <f t="shared" si="9"/>
        <v>8.6707113545434478E-2</v>
      </c>
      <c r="AY31" s="91">
        <f t="shared" si="9"/>
        <v>0.15895943669894019</v>
      </c>
      <c r="AZ31" s="91">
        <f>IFERROR(INDEX([4]CFI!$L$4:$L$93,MATCH($B$5:$B$40,[4]CFI!$B$4:$B$93,0)), "")</f>
        <v>0.16734925216039975</v>
      </c>
      <c r="BA31" s="91">
        <f>IFERROR(INDEX([5]CFI!$L$4:$L$93, MATCH($B$5:$B$40,[5]CFI!$B$4:$B$93,0)),"")</f>
        <v>0.16734925216039975</v>
      </c>
      <c r="BB31" s="91">
        <f>IFERROR(INDEX([6]CFI!$L$4:$L$93,MATCH($B$5:$B$40,[6]CFI!$B$4:$B$93,0)),"")</f>
        <v>0.14152228290851404</v>
      </c>
      <c r="BC31" s="91">
        <f>IFERROR(INDEX([7]CFI!$L$4:$L$93,MATCH($B$5:$B$40,[7]CFI!$B$4:$B$93,0)),"")</f>
        <v>9.3696580457359277E-2</v>
      </c>
      <c r="BD31" s="91">
        <f>IFERROR(INDEX([8]CFI!$L$4:$L$93,MATCH($B$5:$B$40,[8]CFI!$B$4:$B$93,0)),"")</f>
        <v>9.7597177996898959E-2</v>
      </c>
      <c r="BE31" s="91">
        <f>IFERROR(INDEX([2]CFI!$L$4:$L$93, MATCH($B$5:$B$40,[2]CFI!$B$4:$B$93,0)),"")</f>
        <v>8.6974203651230181E-2</v>
      </c>
    </row>
    <row r="32" spans="1:57" ht="13" x14ac:dyDescent="0.3">
      <c r="A32" s="21"/>
      <c r="B32" s="31" t="s">
        <v>13</v>
      </c>
      <c r="C32" s="92">
        <v>784.80918998999994</v>
      </c>
      <c r="D32" s="92">
        <v>1134.07358808</v>
      </c>
      <c r="E32" s="92">
        <v>1223.6360526599999</v>
      </c>
      <c r="F32" s="92">
        <v>1318.7339050300002</v>
      </c>
      <c r="G32" s="92">
        <v>1561.5292901800001</v>
      </c>
      <c r="H32" s="92">
        <f>IFERROR(INDEX([4]CFI!$D$4:$D$93,MATCH($B$5:$B$40,[4]CFI!$B$4:$B$93,0)), "")</f>
        <v>1557.8447612699997</v>
      </c>
      <c r="I32" s="92">
        <f>IFERROR(INDEX([5]CFI!$D$4:$D$93, MATCH($B$5:$B$40,[5]CFI!$B$4:$B$93,0)),"")</f>
        <v>1550.8180722499999</v>
      </c>
      <c r="J32" s="92">
        <f>IFERROR(INDEX([6]CFI!$D$4:$D$93,MATCH($B$5:$B$40,[6]CFI!$B$4:$B$93,0)),"")</f>
        <v>1552.7622222299999</v>
      </c>
      <c r="K32" s="92">
        <f>IFERROR(INDEX([7]CFI!$D$4:$D$93,MATCH($B$5:$B$40,[7]CFI!$B$4:$B$93,0)),"")</f>
        <v>1543.5680203299999</v>
      </c>
      <c r="L32" s="92">
        <f>IFERROR(INDEX([8]CFI!$D$4:$D$93,MATCH($B$5:$B$40,[8]CFI!$B$4:$B$93,0)),"")</f>
        <v>1540.23148152</v>
      </c>
      <c r="M32" s="92">
        <f>IFERROR(INDEX([2]CFI!$D$4:$D$93, MATCH($B$5:$B$40,[2]CFI!$B$4:$B$93,0)),"")</f>
        <v>1534.5261783200001</v>
      </c>
      <c r="N32" s="92">
        <v>1001.6607095999999</v>
      </c>
      <c r="O32" s="92">
        <v>1231.9337803799999</v>
      </c>
      <c r="P32" s="92">
        <v>1255.5566891800001</v>
      </c>
      <c r="Q32" s="92">
        <v>1844.2325450599999</v>
      </c>
      <c r="R32" s="92">
        <v>1529.4567323199999</v>
      </c>
      <c r="S32" s="92">
        <f>IFERROR(INDEX([4]CFI!$F$4:$F$93,MATCH($B$5:$B$40,[4]CFI!$B$4:$B$93,0)), "")</f>
        <v>1531.4084582200001</v>
      </c>
      <c r="T32" s="92">
        <f>IFERROR(INDEX([5]CFI!$F$4:$F$93, MATCH($B$5:$B$40,[5]CFI!$B$4:$B$93,0)),"")</f>
        <v>1533.1713074200002</v>
      </c>
      <c r="U32" s="92">
        <f>IFERROR(INDEX([6]CFI!$F$4:$F$93,MATCH($B$5:$B$40,[6]CFI!$B$4:$B$93,0)),"")</f>
        <v>1535.1230333199999</v>
      </c>
      <c r="V32" s="92">
        <f>IFERROR(INDEX([7]CFI!$F$4:$F$93,MATCH($B$5:$B$40,[7]CFI!$B$4:$B$93,0)),"")</f>
        <v>1646.7901112100001</v>
      </c>
      <c r="W32" s="92">
        <f>IFERROR(INDEX([8]CFI!$F$4:$F$93,MATCH($B$5:$B$40,[8]CFI!$B$4:$B$93,0)),"")</f>
        <v>1652.74579773</v>
      </c>
      <c r="X32" s="92">
        <f>IFERROR(INDEX([2]CFI!$F$4:$F$93, MATCH($B$5:$B$40,[2]CFI!$B$4:$B$93,0)),"")</f>
        <v>1641.8071876700001</v>
      </c>
      <c r="Y32" s="92">
        <v>418.94052769000001</v>
      </c>
      <c r="Z32" s="92">
        <v>422.70716025999997</v>
      </c>
      <c r="AA32" s="92">
        <v>430.57301114999996</v>
      </c>
      <c r="AB32" s="92">
        <v>470.11937750999999</v>
      </c>
      <c r="AC32" s="92">
        <v>490.67167598000003</v>
      </c>
      <c r="AD32" s="92">
        <f>IFERROR(INDEX([4]CFI!$H$4:$H$93,MATCH($B$5:$B$40,[4]CFI!$B$4:$B$93,0)), "")</f>
        <v>497.67465398000002</v>
      </c>
      <c r="AE32" s="92">
        <f>IFERROR(INDEX([5]CFI!$H$4:$H$93, MATCH($B$5:$B$40,[5]CFI!$B$4:$B$93,0)),"")</f>
        <v>507.10364519000001</v>
      </c>
      <c r="AF32" s="92">
        <f>IFERROR(INDEX([6]CFI!$H$4:$H$93,MATCH($B$5:$B$40,[6]CFI!$B$4:$B$93,0)),"")</f>
        <v>508.49424018999997</v>
      </c>
      <c r="AG32" s="92">
        <f>IFERROR(INDEX([7]CFI!$H$4:$H$93,MATCH($B$5:$B$40,[7]CFI!$B$4:$B$93,0)),"")</f>
        <v>510.23533719</v>
      </c>
      <c r="AH32" s="92">
        <f>IFERROR(INDEX([8]CFI!$H$4:$H$93,MATCH($B$5:$B$40,[8]CFI!$B$4:$B$93,0)),"")</f>
        <v>511.92871818999998</v>
      </c>
      <c r="AI32" s="92">
        <f>IFERROR(INDEX([2]CFI!$H$4:$H$93, MATCH($B$5:$B$40,[2]CFI!$B$4:$B$93,0)),"")</f>
        <v>523.71222819000002</v>
      </c>
      <c r="AJ32" s="92">
        <v>102.14863013999999</v>
      </c>
      <c r="AK32" s="92">
        <v>172.25958435000001</v>
      </c>
      <c r="AL32" s="92">
        <v>164.93677894000001</v>
      </c>
      <c r="AM32" s="92">
        <v>326.91018578000001</v>
      </c>
      <c r="AN32" s="92">
        <v>189.99465604</v>
      </c>
      <c r="AO32" s="92">
        <f>IFERROR(INDEX([4]CFI!$J$4:$J$93,MATCH($B$5:$B$40,[4]CFI!$B$4:$B$93,0)), "")</f>
        <v>190.03217967</v>
      </c>
      <c r="AP32" s="92">
        <f>IFERROR(INDEX([5]CFI!$J$4:$J$93, MATCH($B$5:$B$40,[5]CFI!$B$4:$B$93,0)),"")</f>
        <v>190.86169495999997</v>
      </c>
      <c r="AQ32" s="92">
        <f>IFERROR(INDEX([6]CFI!$J$4:$J$93,MATCH($B$5:$B$40,[6]CFI!$B$4:$B$93,0)),"")</f>
        <v>200</v>
      </c>
      <c r="AR32" s="92">
        <f>IFERROR(INDEX([7]CFI!$J$4:$J$93,MATCH($B$5:$B$40,[7]CFI!$B$4:$B$93,0)),"")</f>
        <v>200</v>
      </c>
      <c r="AS32" s="92">
        <f>IFERROR(INDEX([8]CFI!$J$4:$J$93,MATCH($B$5:$B$40,[8]CFI!$B$4:$B$93,0)),"")</f>
        <v>211.38809752</v>
      </c>
      <c r="AT32" s="92">
        <f>IFERROR(INDEX([2]CFI!$J$4:$J$93, MATCH($B$5:$B$40,[2]CFI!$B$4:$B$93,0)),"")</f>
        <v>200</v>
      </c>
      <c r="AU32" s="92">
        <v>172.14841681999999</v>
      </c>
      <c r="AV32" s="92">
        <v>190.91154891999997</v>
      </c>
      <c r="AW32" s="92">
        <v>198.98112104</v>
      </c>
      <c r="AX32" s="92">
        <v>218.33703000999998</v>
      </c>
      <c r="AY32" s="92">
        <v>293.14035089999999</v>
      </c>
      <c r="AZ32" s="92">
        <f>IFERROR(INDEX([4]CFI!$L$4:$L$93,MATCH($B$5:$B$40,[4]CFI!$B$4:$B$93,0)), "")</f>
        <v>254.86054688999999</v>
      </c>
      <c r="BA32" s="92">
        <f>IFERROR(INDEX([5]CFI!$L$4:$L$93, MATCH($B$5:$B$40,[5]CFI!$B$4:$B$93,0)),"")</f>
        <v>254.86054688999999</v>
      </c>
      <c r="BB32" s="92">
        <f>IFERROR(INDEX([6]CFI!$L$4:$L$93,MATCH($B$5:$B$40,[6]CFI!$B$4:$B$93,0)),"")</f>
        <v>244.29695058999999</v>
      </c>
      <c r="BC32" s="92">
        <f>IFERROR(INDEX([7]CFI!$L$4:$L$93,MATCH($B$5:$B$40,[7]CFI!$B$4:$B$93,0)),"")</f>
        <v>202.3979732</v>
      </c>
      <c r="BD32" s="92">
        <f>IFERROR(INDEX([8]CFI!$L$4:$L$93,MATCH($B$5:$B$40,[8]CFI!$B$4:$B$93,0)),"")</f>
        <v>204.38487225999998</v>
      </c>
      <c r="BE32" s="92">
        <f>IFERROR(INDEX([2]CFI!$L$4:$L$93, MATCH($B$5:$B$40,[2]CFI!$B$4:$B$93,0)),"")</f>
        <v>186.38235140999998</v>
      </c>
    </row>
    <row r="33" spans="1:57" ht="13" x14ac:dyDescent="0.3">
      <c r="A33" s="21"/>
      <c r="B33" s="31" t="s">
        <v>10</v>
      </c>
      <c r="C33" s="92">
        <v>7644.8319222495838</v>
      </c>
      <c r="D33" s="92">
        <v>7632.9336612856632</v>
      </c>
      <c r="E33" s="92">
        <v>7632.9336612856632</v>
      </c>
      <c r="F33" s="92">
        <v>7514.9603917721379</v>
      </c>
      <c r="G33" s="92">
        <v>7388.7140238518241</v>
      </c>
      <c r="H33" s="92">
        <f>IFERROR(INDEX([4]CFI!$D$4:$D$93,MATCH($B$5:$B$40,[4]CFI!$B$4:$B$93,0)), "")</f>
        <v>7274.7663256332535</v>
      </c>
      <c r="I33" s="92">
        <f>IFERROR(INDEX([5]CFI!$D$4:$D$93, MATCH($B$5:$B$40,[5]CFI!$B$4:$B$93,0)),"")</f>
        <v>6789.2852111368429</v>
      </c>
      <c r="J33" s="92">
        <f>IFERROR(INDEX([6]CFI!$D$4:$D$93,MATCH($B$5:$B$40,[6]CFI!$B$4:$B$93,0)),"")</f>
        <v>6976.9139299663548</v>
      </c>
      <c r="K33" s="92">
        <f>IFERROR(INDEX([7]CFI!$D$4:$D$93,MATCH($B$5:$B$40,[7]CFI!$B$4:$B$93,0)),"")</f>
        <v>7157.5947140620519</v>
      </c>
      <c r="L33" s="92">
        <f>IFERROR(INDEX([8]CFI!$D$4:$D$93,MATCH($B$5:$B$40,[8]CFI!$B$4:$B$93,0)),"")</f>
        <v>7093.1903490554805</v>
      </c>
      <c r="M33" s="92">
        <f>IFERROR(INDEX([2]CFI!$D$4:$D$93, MATCH($B$5:$B$40,[2]CFI!$B$4:$B$93,0)),"")</f>
        <v>7388.7146195300002</v>
      </c>
      <c r="N33" s="92">
        <v>6908.7926352869572</v>
      </c>
      <c r="O33" s="92">
        <v>6878.8797652677104</v>
      </c>
      <c r="P33" s="92">
        <v>7516.2511495885065</v>
      </c>
      <c r="Q33" s="92">
        <v>6735.4948447987808</v>
      </c>
      <c r="R33" s="92">
        <v>6708.7118430795399</v>
      </c>
      <c r="S33" s="92">
        <f>IFERROR(INDEX([4]CFI!$F$4:$F$93,MATCH($B$5:$B$40,[4]CFI!$B$4:$B$93,0)), "")</f>
        <v>6907.4726691411324</v>
      </c>
      <c r="T33" s="92">
        <f>IFERROR(INDEX([5]CFI!$F$4:$F$93, MATCH($B$5:$B$40,[5]CFI!$B$4:$B$93,0)),"")</f>
        <v>6838.6059663515734</v>
      </c>
      <c r="U33" s="92">
        <f>IFERROR(INDEX([6]CFI!$F$4:$F$93,MATCH($B$5:$B$40,[6]CFI!$B$4:$B$93,0)),"")</f>
        <v>6564.0610396637021</v>
      </c>
      <c r="V33" s="92">
        <f>IFERROR(INDEX([7]CFI!$F$4:$F$93,MATCH($B$5:$B$40,[7]CFI!$B$4:$B$93,0)),"")</f>
        <v>6410.5858504262042</v>
      </c>
      <c r="W33" s="92">
        <f>IFERROR(INDEX([8]CFI!$F$4:$F$93,MATCH($B$5:$B$40,[8]CFI!$B$4:$B$93,0)),"")</f>
        <v>6309.2539761618673</v>
      </c>
      <c r="X33" s="92">
        <f>IFERROR(INDEX([2]CFI!$F$4:$F$93, MATCH($B$5:$B$40,[2]CFI!$B$4:$B$93,0)),"")</f>
        <v>6376.6822937336738</v>
      </c>
      <c r="Y33" s="92">
        <v>1852.2663161731</v>
      </c>
      <c r="Z33" s="92">
        <v>1993.8729390210904</v>
      </c>
      <c r="AA33" s="92">
        <v>1993.8729390199999</v>
      </c>
      <c r="AB33" s="92">
        <v>1995.36881619</v>
      </c>
      <c r="AC33" s="92">
        <v>2144.6701050000001</v>
      </c>
      <c r="AD33" s="92">
        <f>IFERROR(INDEX([4]CFI!$H$4:$H$93,MATCH($B$5:$B$40,[4]CFI!$B$4:$B$93,0)), "")</f>
        <v>2227.01976638</v>
      </c>
      <c r="AE33" s="92">
        <f>IFERROR(INDEX([5]CFI!$H$4:$H$93, MATCH($B$5:$B$40,[5]CFI!$B$4:$B$93,0)),"")</f>
        <v>2227.0197663600002</v>
      </c>
      <c r="AF33" s="92">
        <f>IFERROR(INDEX([6]CFI!$H$4:$H$93,MATCH($B$5:$B$40,[6]CFI!$B$4:$B$93,0)),"")</f>
        <v>2227.0197668000001</v>
      </c>
      <c r="AG33" s="92">
        <f>IFERROR(INDEX([7]CFI!$H$4:$H$93,MATCH($B$5:$B$40,[7]CFI!$B$4:$B$93,0)),"")</f>
        <v>2101.0167338000001</v>
      </c>
      <c r="AH33" s="92">
        <f>IFERROR(INDEX([8]CFI!$H$4:$H$93,MATCH($B$5:$B$40,[8]CFI!$B$4:$B$93,0)),"")</f>
        <v>2101.0167338000001</v>
      </c>
      <c r="AI33" s="92">
        <f>IFERROR(INDEX([2]CFI!$H$4:$H$93, MATCH($B$5:$B$40,[2]CFI!$B$4:$B$93,0)),"")</f>
        <v>2101.0167338000001</v>
      </c>
      <c r="AJ33" s="92">
        <v>866.63616159380001</v>
      </c>
      <c r="AK33" s="92">
        <v>1398.5590204283201</v>
      </c>
      <c r="AL33" s="92">
        <v>1398.5590204283201</v>
      </c>
      <c r="AM33" s="92">
        <v>1448.0175976639407</v>
      </c>
      <c r="AN33" s="92">
        <v>1058.6682958261124</v>
      </c>
      <c r="AO33" s="92">
        <f>IFERROR(INDEX([4]CFI!$J$4:$J$93,MATCH($B$5:$B$40,[4]CFI!$B$4:$B$93,0)), "")</f>
        <v>1053.9867410460945</v>
      </c>
      <c r="AP33" s="92">
        <f>IFERROR(INDEX([5]CFI!$J$4:$J$93, MATCH($B$5:$B$40,[5]CFI!$B$4:$B$93,0)),"")</f>
        <v>1058.6682958261124</v>
      </c>
      <c r="AQ33" s="92">
        <f>IFERROR(INDEX([6]CFI!$J$4:$J$93,MATCH($B$5:$B$40,[6]CFI!$B$4:$B$93,0)),"")</f>
        <v>1058.6682958261124</v>
      </c>
      <c r="AR33" s="92">
        <f>IFERROR(INDEX([7]CFI!$J$4:$J$93,MATCH($B$5:$B$40,[7]CFI!$B$4:$B$93,0)),"")</f>
        <v>1058.6682958156985</v>
      </c>
      <c r="AS33" s="92">
        <f>IFERROR(INDEX([8]CFI!$J$4:$J$93,MATCH($B$5:$B$40,[8]CFI!$B$4:$B$93,0)),"")</f>
        <v>1057.9651912449999</v>
      </c>
      <c r="AT33" s="92">
        <f>IFERROR(INDEX([2]CFI!$J$4:$J$93, MATCH($B$5:$B$40,[2]CFI!$B$4:$B$93,0)),"")</f>
        <v>1057.9651912449999</v>
      </c>
      <c r="AU33" s="92">
        <v>2386.4228823494177</v>
      </c>
      <c r="AV33" s="92">
        <v>2331.8163359350606</v>
      </c>
      <c r="AW33" s="92">
        <v>2331.8163359350606</v>
      </c>
      <c r="AX33" s="92">
        <v>2518.0982399511145</v>
      </c>
      <c r="AY33" s="92">
        <v>1844.1204686399999</v>
      </c>
      <c r="AZ33" s="92">
        <f>IFERROR(INDEX([4]CFI!$L$4:$L$93,MATCH($B$5:$B$40,[4]CFI!$B$4:$B$93,0)), "")</f>
        <v>1522.926117684249</v>
      </c>
      <c r="BA33" s="92">
        <f>IFERROR(INDEX([5]CFI!$L$4:$L$93, MATCH($B$5:$B$40,[5]CFI!$B$4:$B$93,0)),"")</f>
        <v>1522.926117684249</v>
      </c>
      <c r="BB33" s="92">
        <f>IFERROR(INDEX([6]CFI!$L$4:$L$93,MATCH($B$5:$B$40,[6]CFI!$B$4:$B$93,0)),"")</f>
        <v>1726.2083791279981</v>
      </c>
      <c r="BC33" s="92">
        <f>IFERROR(INDEX([7]CFI!$L$4:$L$93,MATCH($B$5:$B$40,[7]CFI!$B$4:$B$93,0)),"")</f>
        <v>2160.1425816399997</v>
      </c>
      <c r="BD33" s="92">
        <f>IFERROR(INDEX([8]CFI!$L$4:$L$93,MATCH($B$5:$B$40,[8]CFI!$B$4:$B$93,0)),"")</f>
        <v>2094.1678484442868</v>
      </c>
      <c r="BE33" s="92">
        <f>IFERROR(INDEX([2]CFI!$L$4:$L$93, MATCH($B$5:$B$40,[2]CFI!$B$4:$B$93,0)),"")</f>
        <v>2142.9612872041944</v>
      </c>
    </row>
    <row r="34" spans="1:57" ht="13" x14ac:dyDescent="0.3">
      <c r="A34" s="21"/>
      <c r="B34" s="29"/>
      <c r="C34" s="96"/>
      <c r="D34" s="96"/>
      <c r="E34" s="96"/>
      <c r="F34" s="96"/>
      <c r="G34" s="96"/>
      <c r="H34" s="96" t="str">
        <f>IFERROR(INDEX([4]CFI!$D$4:$D$93,MATCH($B$5:$B$40,[4]CFI!$B$4:$B$93,0)), "")</f>
        <v/>
      </c>
      <c r="I34" s="96" t="str">
        <f>IFERROR(INDEX([5]CFI!$D$4:$D$93, MATCH($B$5:$B$40,[5]CFI!$B$4:$B$93,0)),"")</f>
        <v/>
      </c>
      <c r="J34" s="96" t="str">
        <f>IFERROR(INDEX([6]CFI!$D$4:$D$93,MATCH($B$5:$B$40,[6]CFI!$B$4:$B$93,0)),"")</f>
        <v/>
      </c>
      <c r="K34" s="96" t="str">
        <f>IFERROR(INDEX([7]CFI!$D$4:$D$93,MATCH($B$5:$B$40,[7]CFI!$B$4:$B$93,0)),"")</f>
        <v/>
      </c>
      <c r="L34" s="96" t="str">
        <f>IFERROR(INDEX([8]CFI!$D$4:$D$93,MATCH($B$5:$B$40,[8]CFI!$B$4:$B$93,0)),"")</f>
        <v/>
      </c>
      <c r="M34" s="96" t="str">
        <f>IFERROR(INDEX([2]CFI!$D$4:$D$93, MATCH($B$5:$B$40,[2]CFI!$B$4:$B$93,0)),"")</f>
        <v/>
      </c>
      <c r="N34" s="96"/>
      <c r="O34" s="96"/>
      <c r="P34" s="96"/>
      <c r="Q34" s="96"/>
      <c r="R34" s="96"/>
      <c r="S34" s="96" t="str">
        <f>IFERROR(INDEX([4]CFI!$F$4:$F$93,MATCH($B$5:$B$40,[4]CFI!$B$4:$B$93,0)), "")</f>
        <v/>
      </c>
      <c r="T34" s="96" t="str">
        <f>IFERROR(INDEX([5]CFI!$F$4:$F$93, MATCH($B$5:$B$40,[5]CFI!$B$4:$B$93,0)),"")</f>
        <v/>
      </c>
      <c r="U34" s="96" t="str">
        <f>IFERROR(INDEX([6]CFI!$F$4:$F$93,MATCH($B$5:$B$40,[6]CFI!$B$4:$B$93,0)),"")</f>
        <v/>
      </c>
      <c r="V34" s="96" t="str">
        <f>IFERROR(INDEX([7]CFI!$F$4:$F$93,MATCH($B$5:$B$40,[7]CFI!$B$4:$B$93,0)),"")</f>
        <v/>
      </c>
      <c r="W34" s="96" t="str">
        <f>IFERROR(INDEX([8]CFI!$F$4:$F$93,MATCH($B$5:$B$40,[8]CFI!$B$4:$B$93,0)),"")</f>
        <v/>
      </c>
      <c r="X34" s="96" t="str">
        <f>IFERROR(INDEX([2]CFI!$F$4:$F$93, MATCH($B$5:$B$40,[2]CFI!$B$4:$B$93,0)),"")</f>
        <v/>
      </c>
      <c r="Y34" s="96"/>
      <c r="Z34" s="96"/>
      <c r="AA34" s="96"/>
      <c r="AB34" s="96"/>
      <c r="AC34" s="96"/>
      <c r="AD34" s="96" t="str">
        <f>IFERROR(INDEX([4]CFI!$H$4:$H$93,MATCH($B$5:$B$40,[4]CFI!$B$4:$B$93,0)), "")</f>
        <v/>
      </c>
      <c r="AE34" s="96" t="str">
        <f>IFERROR(INDEX([5]CFI!$H$4:$H$93, MATCH($B$5:$B$40,[5]CFI!$B$4:$B$93,0)),"")</f>
        <v/>
      </c>
      <c r="AF34" s="96" t="str">
        <f>IFERROR(INDEX([6]CFI!$H$4:$H$93,MATCH($B$5:$B$40,[6]CFI!$B$4:$B$93,0)),"")</f>
        <v/>
      </c>
      <c r="AG34" s="96" t="str">
        <f>IFERROR(INDEX([7]CFI!$H$4:$H$93,MATCH($B$5:$B$40,[7]CFI!$B$4:$B$93,0)),"")</f>
        <v/>
      </c>
      <c r="AH34" s="96" t="str">
        <f>IFERROR(INDEX([8]CFI!$H$4:$H$93,MATCH($B$5:$B$40,[8]CFI!$B$4:$B$93,0)),"")</f>
        <v/>
      </c>
      <c r="AI34" s="96" t="str">
        <f>IFERROR(INDEX([2]CFI!$H$4:$H$93, MATCH($B$5:$B$40,[2]CFI!$B$4:$B$93,0)),"")</f>
        <v/>
      </c>
      <c r="AJ34" s="96"/>
      <c r="AK34" s="96"/>
      <c r="AL34" s="96"/>
      <c r="AM34" s="96"/>
      <c r="AN34" s="96"/>
      <c r="AO34" s="96" t="str">
        <f>IFERROR(INDEX([4]CFI!$J$4:$J$93,MATCH($B$5:$B$40,[4]CFI!$B$4:$B$93,0)), "")</f>
        <v/>
      </c>
      <c r="AP34" s="96" t="str">
        <f>IFERROR(INDEX([5]CFI!$J$4:$J$93, MATCH($B$5:$B$40,[5]CFI!$B$4:$B$93,0)),"")</f>
        <v/>
      </c>
      <c r="AQ34" s="96" t="str">
        <f>IFERROR(INDEX([6]CFI!$J$4:$J$93,MATCH($B$5:$B$40,[6]CFI!$B$4:$B$93,0)),"")</f>
        <v/>
      </c>
      <c r="AR34" s="96" t="str">
        <f>IFERROR(INDEX([7]CFI!$J$4:$J$93,MATCH($B$5:$B$40,[7]CFI!$B$4:$B$93,0)),"")</f>
        <v/>
      </c>
      <c r="AS34" s="96" t="str">
        <f>IFERROR(INDEX([8]CFI!$J$4:$J$93,MATCH($B$5:$B$40,[8]CFI!$B$4:$B$93,0)),"")</f>
        <v/>
      </c>
      <c r="AT34" s="96" t="str">
        <f>IFERROR(INDEX([2]CFI!$J$4:$J$93, MATCH($B$5:$B$40,[2]CFI!$B$4:$B$93,0)),"")</f>
        <v/>
      </c>
      <c r="AU34" s="96"/>
      <c r="AV34" s="96"/>
      <c r="AW34" s="96"/>
      <c r="AX34" s="96"/>
      <c r="AY34" s="96"/>
      <c r="AZ34" s="96" t="str">
        <f>IFERROR(INDEX([4]CFI!$L$4:$L$93,MATCH($B$5:$B$40,[4]CFI!$B$4:$B$93,0)), "")</f>
        <v/>
      </c>
      <c r="BA34" s="96" t="str">
        <f>IFERROR(INDEX([5]CFI!$L$4:$L$93, MATCH($B$5:$B$40,[5]CFI!$B$4:$B$93,0)),"")</f>
        <v/>
      </c>
      <c r="BB34" s="96" t="str">
        <f>IFERROR(INDEX([6]CFI!$L$4:$L$93,MATCH($B$5:$B$40,[6]CFI!$B$4:$B$93,0)),"")</f>
        <v/>
      </c>
      <c r="BC34" s="96" t="str">
        <f>IFERROR(INDEX([7]CFI!$L$4:$L$93,MATCH($B$5:$B$40,[7]CFI!$B$4:$B$93,0)),"")</f>
        <v/>
      </c>
      <c r="BD34" s="96" t="str">
        <f>IFERROR(INDEX([8]CFI!$L$4:$L$93,MATCH($B$5:$B$40,[8]CFI!$B$4:$B$93,0)),"")</f>
        <v/>
      </c>
      <c r="BE34" s="96" t="str">
        <f>IFERROR(INDEX([2]CFI!$L$4:$L$93, MATCH($B$5:$B$40,[2]CFI!$B$4:$B$93,0)),"")</f>
        <v/>
      </c>
    </row>
    <row r="35" spans="1:57" ht="13" x14ac:dyDescent="0.3">
      <c r="A35" s="22" t="s">
        <v>46</v>
      </c>
      <c r="B35" s="97" t="s">
        <v>98</v>
      </c>
      <c r="C35" s="91">
        <f t="shared" ref="C35:AY35" si="10">C36/C37</f>
        <v>0.20003463432711521</v>
      </c>
      <c r="D35" s="91">
        <f t="shared" si="10"/>
        <v>0.22764605780745004</v>
      </c>
      <c r="E35" s="91">
        <f t="shared" si="10"/>
        <v>0.23421184753811056</v>
      </c>
      <c r="F35" s="91">
        <f t="shared" si="10"/>
        <v>0.29595643688413309</v>
      </c>
      <c r="G35" s="91">
        <f t="shared" si="10"/>
        <v>0.23761736155407903</v>
      </c>
      <c r="H35" s="91">
        <f>IFERROR(INDEX([4]CFI!$D$4:$D$93,MATCH($B$5:$B$40,[4]CFI!$B$4:$B$93,0)), "")</f>
        <v>0.21865114683947237</v>
      </c>
      <c r="I35" s="91">
        <f>IFERROR(INDEX([5]CFI!$D$4:$D$93, MATCH($B$5:$B$40,[5]CFI!$B$4:$B$93,0)),"")</f>
        <v>0.21360637212096703</v>
      </c>
      <c r="J35" s="91">
        <f>IFERROR(INDEX([6]CFI!$D$4:$D$93,MATCH($B$5:$B$40,[6]CFI!$B$4:$B$93,0)),"")</f>
        <v>0.21223286564062374</v>
      </c>
      <c r="K35" s="91">
        <f>IFERROR(INDEX([7]CFI!$D$4:$D$93,MATCH($B$5:$B$40,[7]CFI!$B$4:$B$93,0)),"")</f>
        <v>0.21338886571869978</v>
      </c>
      <c r="L35" s="91">
        <f>IFERROR(INDEX([8]CFI!$D$4:$D$93,MATCH($B$5:$B$40,[8]CFI!$B$4:$B$93,0)),"")</f>
        <v>0.20744893063737754</v>
      </c>
      <c r="M35" s="91">
        <f>IFERROR(INDEX([2]CFI!$D$4:$D$93, MATCH($B$5:$B$40,[2]CFI!$B$4:$B$93,0)),"")</f>
        <v>0.20576621808268644</v>
      </c>
      <c r="N35" s="91">
        <f t="shared" si="10"/>
        <v>0.21263098484491544</v>
      </c>
      <c r="O35" s="91">
        <f t="shared" si="10"/>
        <v>0.24514381300578827</v>
      </c>
      <c r="P35" s="91">
        <f t="shared" si="10"/>
        <v>0.38027026891217375</v>
      </c>
      <c r="Q35" s="91">
        <f t="shared" si="10"/>
        <v>0.41054479026379548</v>
      </c>
      <c r="R35" s="91">
        <f t="shared" si="10"/>
        <v>0.33199737607473273</v>
      </c>
      <c r="S35" s="91">
        <f>IFERROR(INDEX([4]CFI!$F$4:$F$93,MATCH($B$5:$B$40,[4]CFI!$B$4:$B$93,0)), "")</f>
        <v>0.31025203670795537</v>
      </c>
      <c r="T35" s="91">
        <f>IFERROR(INDEX([5]CFI!$F$4:$F$93, MATCH($B$5:$B$40,[5]CFI!$B$4:$B$93,0)),"")</f>
        <v>0.25699804487574579</v>
      </c>
      <c r="U35" s="91">
        <f>IFERROR(INDEX([6]CFI!$F$4:$F$93,MATCH($B$5:$B$40,[6]CFI!$B$4:$B$93,0)),"")</f>
        <v>0.26668065911323868</v>
      </c>
      <c r="V35" s="91">
        <f>IFERROR(INDEX([7]CFI!$F$4:$F$93,MATCH($B$5:$B$40,[7]CFI!$B$4:$B$93,0)),"")</f>
        <v>0.21987806600365967</v>
      </c>
      <c r="W35" s="91">
        <f>IFERROR(INDEX([8]CFI!$F$4:$F$93,MATCH($B$5:$B$40,[8]CFI!$B$4:$B$93,0)),"")</f>
        <v>0.26203784745675035</v>
      </c>
      <c r="X35" s="91">
        <f>IFERROR(INDEX([2]CFI!$F$4:$F$93, MATCH($B$5:$B$40,[2]CFI!$B$4:$B$93,0)),"")</f>
        <v>0.25829802604095192</v>
      </c>
      <c r="Y35" s="91">
        <f t="shared" si="10"/>
        <v>0.37203586298315894</v>
      </c>
      <c r="Z35" s="91">
        <f t="shared" si="10"/>
        <v>0.28868746109188476</v>
      </c>
      <c r="AA35" s="91">
        <f t="shared" si="10"/>
        <v>0.35187841433677708</v>
      </c>
      <c r="AB35" s="91">
        <f t="shared" si="10"/>
        <v>0.25080142387400939</v>
      </c>
      <c r="AC35" s="91">
        <f t="shared" si="10"/>
        <v>0.32074758667835218</v>
      </c>
      <c r="AD35" s="91">
        <f>IFERROR(INDEX([4]CFI!$H$4:$H$93,MATCH($B$5:$B$40,[4]CFI!$B$4:$B$93,0)), "")</f>
        <v>0.26942692430430143</v>
      </c>
      <c r="AE35" s="91">
        <f>IFERROR(INDEX([5]CFI!$H$4:$H$93, MATCH($B$5:$B$40,[5]CFI!$B$4:$B$93,0)),"")</f>
        <v>0.27200439280039385</v>
      </c>
      <c r="AF35" s="91">
        <f>IFERROR(INDEX([6]CFI!$H$4:$H$93,MATCH($B$5:$B$40,[6]CFI!$B$4:$B$93,0)),"")</f>
        <v>0.4485236329802767</v>
      </c>
      <c r="AG35" s="91">
        <f>IFERROR(INDEX([7]CFI!$H$4:$H$93,MATCH($B$5:$B$40,[7]CFI!$B$4:$B$93,0)),"")</f>
        <v>0.28626821309713485</v>
      </c>
      <c r="AH35" s="91">
        <f>IFERROR(INDEX([8]CFI!$H$4:$H$93,MATCH($B$5:$B$40,[8]CFI!$B$4:$B$93,0)),"")</f>
        <v>0.27364551290771943</v>
      </c>
      <c r="AI35" s="91">
        <f>IFERROR(INDEX([2]CFI!$H$4:$H$93, MATCH($B$5:$B$40,[2]CFI!$B$4:$B$93,0)),"")</f>
        <v>0.31835669224773439</v>
      </c>
      <c r="AJ35" s="91">
        <f t="shared" si="10"/>
        <v>0.17512047771382258</v>
      </c>
      <c r="AK35" s="91">
        <f t="shared" si="10"/>
        <v>0.22983771327025854</v>
      </c>
      <c r="AL35" s="91">
        <f t="shared" si="10"/>
        <v>0.2403150420995003</v>
      </c>
      <c r="AM35" s="91">
        <f t="shared" si="10"/>
        <v>0.22144447435471201</v>
      </c>
      <c r="AN35" s="91">
        <f t="shared" si="10"/>
        <v>0.26670161337661885</v>
      </c>
      <c r="AO35" s="91">
        <f>IFERROR(INDEX([4]CFI!$J$4:$J$93,MATCH($B$5:$B$40,[4]CFI!$B$4:$B$93,0)), "")</f>
        <v>0.25049226472861413</v>
      </c>
      <c r="AP35" s="91">
        <f>IFERROR(INDEX([5]CFI!$J$4:$J$93, MATCH($B$5:$B$40,[5]CFI!$B$4:$B$93,0)),"")</f>
        <v>0.24123604425573494</v>
      </c>
      <c r="AQ35" s="91">
        <f>IFERROR(INDEX([6]CFI!$J$4:$J$93,MATCH($B$5:$B$40,[6]CFI!$B$4:$B$93,0)),"")</f>
        <v>0.22330223185898032</v>
      </c>
      <c r="AR35" s="91">
        <f>IFERROR(INDEX([7]CFI!$J$4:$J$93,MATCH($B$5:$B$40,[7]CFI!$B$4:$B$93,0)),"")</f>
        <v>0.21539444283435594</v>
      </c>
      <c r="AS35" s="91">
        <f>IFERROR(INDEX([8]CFI!$J$4:$J$93,MATCH($B$5:$B$40,[8]CFI!$B$4:$B$93,0)),"")</f>
        <v>0.20964691424605084</v>
      </c>
      <c r="AT35" s="91">
        <f>IFERROR(INDEX([2]CFI!$J$4:$J$93, MATCH($B$5:$B$40,[2]CFI!$B$4:$B$93,0)),"")</f>
        <v>0.21982019667759456</v>
      </c>
      <c r="AU35" s="91">
        <f t="shared" si="10"/>
        <v>0.25830335783981145</v>
      </c>
      <c r="AV35" s="91">
        <f t="shared" si="10"/>
        <v>0.26156373564241392</v>
      </c>
      <c r="AW35" s="91">
        <f t="shared" si="10"/>
        <v>0.2831588625588512</v>
      </c>
      <c r="AX35" s="91">
        <f t="shared" si="10"/>
        <v>0.28690448950181058</v>
      </c>
      <c r="AY35" s="91">
        <f t="shared" si="10"/>
        <v>0.28814073487377984</v>
      </c>
      <c r="AZ35" s="91">
        <f>IFERROR(INDEX([4]CFI!$L$4:$L$93,MATCH($B$5:$B$40,[4]CFI!$B$4:$B$93,0)), "")</f>
        <v>0.29325988126391273</v>
      </c>
      <c r="BA35" s="91">
        <f>IFERROR(INDEX([5]CFI!$L$4:$L$93, MATCH($B$5:$B$40,[5]CFI!$B$4:$B$93,0)),"")</f>
        <v>0.28577512649527598</v>
      </c>
      <c r="BB35" s="91">
        <f>IFERROR(INDEX([6]CFI!$L$4:$L$93,MATCH($B$5:$B$40,[6]CFI!$B$4:$B$93,0)),"")</f>
        <v>0.31243247552455383</v>
      </c>
      <c r="BC35" s="91">
        <f>IFERROR(INDEX([7]CFI!$L$4:$L$93,MATCH($B$5:$B$40,[7]CFI!$B$4:$B$93,0)),"")</f>
        <v>0.30744126832481616</v>
      </c>
      <c r="BD35" s="91">
        <f>IFERROR(INDEX([8]CFI!$L$4:$L$93,MATCH($B$5:$B$40,[8]CFI!$B$4:$B$93,0)),"")</f>
        <v>0.31550513290775201</v>
      </c>
      <c r="BE35" s="91">
        <f>IFERROR(INDEX([2]CFI!$L$4:$L$93, MATCH($B$5:$B$40,[2]CFI!$B$4:$B$93,0)),"")</f>
        <v>0.32403227525951511</v>
      </c>
    </row>
    <row r="36" spans="1:57" ht="13" x14ac:dyDescent="0.3">
      <c r="A36" s="21"/>
      <c r="B36" s="31" t="s">
        <v>14</v>
      </c>
      <c r="C36" s="92">
        <v>6202.7673333627754</v>
      </c>
      <c r="D36" s="92">
        <v>8196.9127300906166</v>
      </c>
      <c r="E36" s="92">
        <v>9266.4242014079991</v>
      </c>
      <c r="F36" s="92">
        <v>13543.858116057998</v>
      </c>
      <c r="G36" s="92">
        <v>12740.679069579999</v>
      </c>
      <c r="H36" s="92">
        <f>IFERROR(INDEX([4]CFI!$D$4:$D$93,MATCH($B$5:$B$40,[4]CFI!$B$4:$B$93,0)), "")</f>
        <v>11832.182795119999</v>
      </c>
      <c r="I36" s="92">
        <f>IFERROR(INDEX([5]CFI!$D$4:$D$93, MATCH($B$5:$B$40,[5]CFI!$B$4:$B$93,0)),"")</f>
        <v>11210.867039419998</v>
      </c>
      <c r="J36" s="92">
        <f>IFERROR(INDEX([6]CFI!$D$4:$D$93,MATCH($B$5:$B$40,[6]CFI!$B$4:$B$93,0)),"")</f>
        <v>11383.161124530006</v>
      </c>
      <c r="K36" s="92">
        <f>IFERROR(INDEX([7]CFI!$D$4:$D$93,MATCH($B$5:$B$40,[7]CFI!$B$4:$B$93,0)),"")</f>
        <v>11579.190086750003</v>
      </c>
      <c r="L36" s="92">
        <f>IFERROR(INDEX([8]CFI!$D$4:$D$93,MATCH($B$5:$B$40,[8]CFI!$B$4:$B$93,0)),"")</f>
        <v>11371.929757459997</v>
      </c>
      <c r="M36" s="92">
        <f>IFERROR(INDEX([2]CFI!$D$4:$D$93, MATCH($B$5:$B$40,[2]CFI!$B$4:$B$93,0)),"")</f>
        <v>11584.33174878</v>
      </c>
      <c r="N36" s="92">
        <v>10389.98736608</v>
      </c>
      <c r="O36" s="92">
        <v>15218.447227762003</v>
      </c>
      <c r="P36" s="92">
        <v>30444.164362282005</v>
      </c>
      <c r="Q36" s="92">
        <v>37966.829784431997</v>
      </c>
      <c r="R36" s="92">
        <v>32861.364194782</v>
      </c>
      <c r="S36" s="92">
        <f>IFERROR(INDEX([4]CFI!$F$4:$F$93,MATCH($B$5:$B$40,[4]CFI!$B$4:$B$93,0)), "")</f>
        <v>30478.708495741997</v>
      </c>
      <c r="T36" s="92">
        <f>IFERROR(INDEX([5]CFI!$F$4:$F$93, MATCH($B$5:$B$40,[5]CFI!$B$4:$B$93,0)),"")</f>
        <v>25284.040240702001</v>
      </c>
      <c r="U36" s="92">
        <f>IFERROR(INDEX([6]CFI!$F$4:$F$93,MATCH($B$5:$B$40,[6]CFI!$B$4:$B$93,0)),"")</f>
        <v>25513.723460141999</v>
      </c>
      <c r="V36" s="92">
        <f>IFERROR(INDEX([7]CFI!$F$4:$F$93,MATCH($B$5:$B$40,[7]CFI!$B$4:$B$93,0)),"")</f>
        <v>21891.203403261999</v>
      </c>
      <c r="W36" s="92">
        <f>IFERROR(INDEX([8]CFI!$F$4:$F$93,MATCH($B$5:$B$40,[8]CFI!$B$4:$B$93,0)),"")</f>
        <v>26215.546165971999</v>
      </c>
      <c r="X36" s="92">
        <f>IFERROR(INDEX([2]CFI!$F$4:$F$93, MATCH($B$5:$B$40,[2]CFI!$B$4:$B$93,0)),"")</f>
        <v>26883.319952881997</v>
      </c>
      <c r="Y36" s="92">
        <v>4941.1037999899991</v>
      </c>
      <c r="Z36" s="92">
        <v>4297.9710916700024</v>
      </c>
      <c r="AA36" s="92">
        <v>6785.6808580400002</v>
      </c>
      <c r="AB36" s="92">
        <v>4766.5893314699997</v>
      </c>
      <c r="AC36" s="92">
        <v>7513.4128107299994</v>
      </c>
      <c r="AD36" s="92">
        <f>IFERROR(INDEX([4]CFI!$H$4:$H$93,MATCH($B$5:$B$40,[4]CFI!$B$4:$B$93,0)), "")</f>
        <v>5932.064714950001</v>
      </c>
      <c r="AE36" s="92">
        <f>IFERROR(INDEX([5]CFI!$H$4:$H$93, MATCH($B$5:$B$40,[5]CFI!$B$4:$B$93,0)),"")</f>
        <v>6111.5741498199995</v>
      </c>
      <c r="AF36" s="92">
        <f>IFERROR(INDEX([6]CFI!$H$4:$H$93,MATCH($B$5:$B$40,[6]CFI!$B$4:$B$93,0)),"")</f>
        <v>13807.334934939996</v>
      </c>
      <c r="AG36" s="92">
        <f>IFERROR(INDEX([7]CFI!$H$4:$H$93,MATCH($B$5:$B$40,[7]CFI!$B$4:$B$93,0)),"")</f>
        <v>7002.5142077900009</v>
      </c>
      <c r="AH36" s="92">
        <f>IFERROR(INDEX([8]CFI!$H$4:$H$93,MATCH($B$5:$B$40,[8]CFI!$B$4:$B$93,0)),"")</f>
        <v>6589.7621222399994</v>
      </c>
      <c r="AI36" s="92">
        <f>IFERROR(INDEX([2]CFI!$H$4:$H$93, MATCH($B$5:$B$40,[2]CFI!$B$4:$B$93,0)),"")</f>
        <v>8482.6253217099984</v>
      </c>
      <c r="AJ36" s="92">
        <v>1433.5838786700001</v>
      </c>
      <c r="AK36" s="92">
        <v>2369.3091223200004</v>
      </c>
      <c r="AL36" s="92">
        <v>2584.4598090700001</v>
      </c>
      <c r="AM36" s="92">
        <v>2673.5646904699997</v>
      </c>
      <c r="AN36" s="92">
        <v>4191.9943452300004</v>
      </c>
      <c r="AO36" s="92">
        <f>IFERROR(INDEX([4]CFI!$J$4:$J$93,MATCH($B$5:$B$40,[4]CFI!$B$4:$B$93,0)), "")</f>
        <v>3751.4175338</v>
      </c>
      <c r="AP36" s="92">
        <f>IFERROR(INDEX([5]CFI!$J$4:$J$93, MATCH($B$5:$B$40,[5]CFI!$B$4:$B$93,0)),"")</f>
        <v>3572.3951906499997</v>
      </c>
      <c r="AQ36" s="92">
        <f>IFERROR(INDEX([6]CFI!$J$4:$J$93,MATCH($B$5:$B$40,[6]CFI!$B$4:$B$93,0)),"")</f>
        <v>3389.04486791</v>
      </c>
      <c r="AR36" s="92">
        <f>IFERROR(INDEX([7]CFI!$J$4:$J$93,MATCH($B$5:$B$40,[7]CFI!$B$4:$B$93,0)),"")</f>
        <v>3483.4704015500001</v>
      </c>
      <c r="AS36" s="92">
        <f>IFERROR(INDEX([8]CFI!$J$4:$J$93,MATCH($B$5:$B$40,[8]CFI!$B$4:$B$93,0)),"")</f>
        <v>3627.9853515100003</v>
      </c>
      <c r="AT36" s="92">
        <f>IFERROR(INDEX([2]CFI!$J$4:$J$93, MATCH($B$5:$B$40,[2]CFI!$B$4:$B$93,0)),"")</f>
        <v>3780.4794837600002</v>
      </c>
      <c r="AU36" s="92">
        <v>5712.5088469099992</v>
      </c>
      <c r="AV36" s="92">
        <v>5930.5808242700004</v>
      </c>
      <c r="AW36" s="92">
        <v>6965.08967596</v>
      </c>
      <c r="AX36" s="92">
        <v>7993.1077740399987</v>
      </c>
      <c r="AY36" s="92">
        <v>8357.7135963499986</v>
      </c>
      <c r="AZ36" s="92">
        <f>IFERROR(INDEX([4]CFI!$L$4:$L$93,MATCH($B$5:$B$40,[4]CFI!$B$4:$B$93,0)), "")</f>
        <v>8377.7781124799985</v>
      </c>
      <c r="BA36" s="92">
        <f>IFERROR(INDEX([5]CFI!$L$4:$L$93, MATCH($B$5:$B$40,[5]CFI!$B$4:$B$93,0)),"")</f>
        <v>8163.9554293099991</v>
      </c>
      <c r="BB36" s="92">
        <f>IFERROR(INDEX([6]CFI!$L$4:$L$93,MATCH($B$5:$B$40,[6]CFI!$B$4:$B$93,0)),"")</f>
        <v>8834.3381591100024</v>
      </c>
      <c r="BC36" s="92">
        <f>IFERROR(INDEX([7]CFI!$L$4:$L$93,MATCH($B$5:$B$40,[7]CFI!$B$4:$B$93,0)),"")</f>
        <v>8629.5630271099963</v>
      </c>
      <c r="BD36" s="92">
        <f>IFERROR(INDEX([8]CFI!$L$4:$L$93,MATCH($B$5:$B$40,[8]CFI!$B$4:$B$93,0)),"")</f>
        <v>8991.6866920299981</v>
      </c>
      <c r="BE36" s="92">
        <f>IFERROR(INDEX([2]CFI!$L$4:$L$93, MATCH($B$5:$B$40,[2]CFI!$B$4:$B$93,0)),"")</f>
        <v>9374.3012172299987</v>
      </c>
    </row>
    <row r="37" spans="1:57" ht="13" x14ac:dyDescent="0.3">
      <c r="A37" s="21" t="s">
        <v>5</v>
      </c>
      <c r="B37" s="98" t="s">
        <v>15</v>
      </c>
      <c r="C37" s="92">
        <v>31008.466879887579</v>
      </c>
      <c r="D37" s="92">
        <v>36007.268516039119</v>
      </c>
      <c r="E37" s="92">
        <v>39564.284637224351</v>
      </c>
      <c r="F37" s="92">
        <v>45763.012484707055</v>
      </c>
      <c r="G37" s="92">
        <v>53618.468727422362</v>
      </c>
      <c r="H37" s="92">
        <f>IFERROR(INDEX([4]CFI!$D$4:$D$93,MATCH($B$5:$B$40,[4]CFI!$B$4:$B$93,0)), "")</f>
        <v>54114.432812954146</v>
      </c>
      <c r="I37" s="92">
        <f>IFERROR(INDEX([5]CFI!$D$4:$D$93, MATCH($B$5:$B$40,[5]CFI!$B$4:$B$93,0)),"")</f>
        <v>52483.76688440358</v>
      </c>
      <c r="J37" s="92">
        <f>IFERROR(INDEX([6]CFI!$D$4:$D$93,MATCH($B$5:$B$40,[6]CFI!$B$4:$B$93,0)),"")</f>
        <v>53635.24207322931</v>
      </c>
      <c r="K37" s="92">
        <f>IFERROR(INDEX([7]CFI!$D$4:$D$93,MATCH($B$5:$B$40,[7]CFI!$B$4:$B$93,0)),"")</f>
        <v>54263.328350103744</v>
      </c>
      <c r="L37" s="92">
        <f>IFERROR(INDEX([8]CFI!$D$4:$D$93,MATCH($B$5:$B$40,[8]CFI!$B$4:$B$93,0)),"")</f>
        <v>54817.972416248434</v>
      </c>
      <c r="M37" s="92">
        <f>IFERROR(INDEX([2]CFI!$D$4:$D$93, MATCH($B$5:$B$40,[2]CFI!$B$4:$B$93,0)),"")</f>
        <v>56298.511275183548</v>
      </c>
      <c r="N37" s="92">
        <v>48863.938497289295</v>
      </c>
      <c r="O37" s="92">
        <v>62079.670872226612</v>
      </c>
      <c r="P37" s="92">
        <v>80059.28112490254</v>
      </c>
      <c r="Q37" s="92">
        <v>92479.141581692995</v>
      </c>
      <c r="R37" s="92">
        <v>98980.794918646876</v>
      </c>
      <c r="S37" s="92">
        <f>IFERROR(INDEX([4]CFI!$F$4:$F$93,MATCH($B$5:$B$40,[4]CFI!$B$4:$B$93,0)), "")</f>
        <v>98238.544440022597</v>
      </c>
      <c r="T37" s="92">
        <f>IFERROR(INDEX([5]CFI!$F$4:$F$93, MATCH($B$5:$B$40,[5]CFI!$B$4:$B$93,0)),"")</f>
        <v>98382.227977362272</v>
      </c>
      <c r="U37" s="92">
        <f>IFERROR(INDEX([6]CFI!$F$4:$F$93,MATCH($B$5:$B$40,[6]CFI!$B$4:$B$93,0)),"")</f>
        <v>95671.442934705992</v>
      </c>
      <c r="V37" s="92">
        <f>IFERROR(INDEX([7]CFI!$F$4:$F$93,MATCH($B$5:$B$40,[7]CFI!$B$4:$B$93,0)),"")</f>
        <v>99560.651051467954</v>
      </c>
      <c r="W37" s="92">
        <f>IFERROR(INDEX([8]CFI!$F$4:$F$93,MATCH($B$5:$B$40,[8]CFI!$B$4:$B$93,0)),"")</f>
        <v>100044.88443334089</v>
      </c>
      <c r="X37" s="92">
        <f>IFERROR(INDEX([2]CFI!$F$4:$F$93, MATCH($B$5:$B$40,[2]CFI!$B$4:$B$93,0)),"")</f>
        <v>104078.68912099149</v>
      </c>
      <c r="Y37" s="92">
        <v>13281.256705657082</v>
      </c>
      <c r="Z37" s="92">
        <v>14887.972880477912</v>
      </c>
      <c r="AA37" s="92">
        <v>19284.163454100188</v>
      </c>
      <c r="AB37" s="92">
        <v>19005.431699082001</v>
      </c>
      <c r="AC37" s="92">
        <v>23424.690076513343</v>
      </c>
      <c r="AD37" s="92">
        <f>IFERROR(INDEX([4]CFI!$H$4:$H$93,MATCH($B$5:$B$40,[4]CFI!$B$4:$B$93,0)), "")</f>
        <v>22017.341920327504</v>
      </c>
      <c r="AE37" s="92">
        <f>IFERROR(INDEX([5]CFI!$H$4:$H$93, MATCH($B$5:$B$40,[5]CFI!$B$4:$B$93,0)),"")</f>
        <v>22468.659740745003</v>
      </c>
      <c r="AF37" s="92">
        <f>IFERROR(INDEX([6]CFI!$H$4:$H$93,MATCH($B$5:$B$40,[6]CFI!$B$4:$B$93,0)),"")</f>
        <v>30783.963028202703</v>
      </c>
      <c r="AG37" s="92">
        <f>IFERROR(INDEX([7]CFI!$H$4:$H$93,MATCH($B$5:$B$40,[7]CFI!$B$4:$B$93,0)),"")</f>
        <v>24461.375337589259</v>
      </c>
      <c r="AH37" s="92">
        <f>IFERROR(INDEX([8]CFI!$H$4:$H$93,MATCH($B$5:$B$40,[8]CFI!$B$4:$B$93,0)),"")</f>
        <v>24081.381975600831</v>
      </c>
      <c r="AI37" s="92">
        <f>IFERROR(INDEX([2]CFI!$H$4:$H$93, MATCH($B$5:$B$40,[2]CFI!$B$4:$B$93,0)),"")</f>
        <v>26645.035358983776</v>
      </c>
      <c r="AJ37" s="92">
        <v>8186.2720875666309</v>
      </c>
      <c r="AK37" s="92">
        <v>10308.617713812739</v>
      </c>
      <c r="AL37" s="92">
        <v>10754.465415443814</v>
      </c>
      <c r="AM37" s="92">
        <v>12073.29601815874</v>
      </c>
      <c r="AN37" s="92">
        <v>15717.918958781609</v>
      </c>
      <c r="AO37" s="92">
        <f>IFERROR(INDEX([4]CFI!$J$4:$J$93,MATCH($B$5:$B$40,[4]CFI!$B$4:$B$93,0)), "")</f>
        <v>14976.181152197749</v>
      </c>
      <c r="AP37" s="92">
        <f>IFERROR(INDEX([5]CFI!$J$4:$J$93, MATCH($B$5:$B$40,[5]CFI!$B$4:$B$93,0)),"")</f>
        <v>14808.712361668866</v>
      </c>
      <c r="AQ37" s="92">
        <f>IFERROR(INDEX([6]CFI!$J$4:$J$93,MATCH($B$5:$B$40,[6]CFI!$B$4:$B$93,0)),"")</f>
        <v>15176.941312661162</v>
      </c>
      <c r="AR37" s="92">
        <f>IFERROR(INDEX([7]CFI!$J$4:$J$93,MATCH($B$5:$B$40,[7]CFI!$B$4:$B$93,0)),"")</f>
        <v>16172.517525110346</v>
      </c>
      <c r="AS37" s="92">
        <f>IFERROR(INDEX([8]CFI!$J$4:$J$93,MATCH($B$5:$B$40,[8]CFI!$B$4:$B$93,0)),"")</f>
        <v>17305.217033874571</v>
      </c>
      <c r="AT37" s="92">
        <f>IFERROR(INDEX([2]CFI!$J$4:$J$93, MATCH($B$5:$B$40,[2]CFI!$B$4:$B$93,0)),"")</f>
        <v>17198.053413193629</v>
      </c>
      <c r="AU37" s="92">
        <v>22115.503625983249</v>
      </c>
      <c r="AV37" s="92">
        <v>22673.559122040333</v>
      </c>
      <c r="AW37" s="92">
        <v>24597.816268287876</v>
      </c>
      <c r="AX37" s="92">
        <v>27859.821182719959</v>
      </c>
      <c r="AY37" s="92">
        <v>29005.664888066236</v>
      </c>
      <c r="AZ37" s="92">
        <f>IFERROR(INDEX([4]CFI!$L$4:$L$93,MATCH($B$5:$B$40,[4]CFI!$B$4:$B$93,0)), "")</f>
        <v>28567.76070553136</v>
      </c>
      <c r="BA37" s="92">
        <f>IFERROR(INDEX([5]CFI!$L$4:$L$93, MATCH($B$5:$B$40,[5]CFI!$B$4:$B$93,0)),"")</f>
        <v>28567.76070553136</v>
      </c>
      <c r="BB37" s="92">
        <f>IFERROR(INDEX([6]CFI!$L$4:$L$93,MATCH($B$5:$B$40,[6]CFI!$B$4:$B$93,0)),"")</f>
        <v>28275.99193802668</v>
      </c>
      <c r="BC37" s="92">
        <f>IFERROR(INDEX([7]CFI!$L$4:$L$93,MATCH($B$5:$B$40,[7]CFI!$B$4:$B$93,0)),"")</f>
        <v>28068.980700381242</v>
      </c>
      <c r="BD37" s="92">
        <f>IFERROR(INDEX([8]CFI!$L$4:$L$93,MATCH($B$5:$B$40,[8]CFI!$B$4:$B$93,0)),"")</f>
        <v>28499.335681676548</v>
      </c>
      <c r="BE37" s="92">
        <f>IFERROR(INDEX([2]CFI!$L$4:$L$93, MATCH($B$5:$B$40,[2]CFI!$B$4:$B$93,0)),"")</f>
        <v>28930.14657173329</v>
      </c>
    </row>
    <row r="38" spans="1:57" ht="13" x14ac:dyDescent="0.3">
      <c r="A38" s="21"/>
      <c r="B38" s="31"/>
      <c r="C38" s="93"/>
      <c r="D38" s="93"/>
      <c r="E38" s="93"/>
      <c r="F38" s="93"/>
      <c r="G38" s="93"/>
      <c r="H38" s="93" t="str">
        <f>IFERROR(INDEX([4]CFI!$D$4:$D$93,MATCH($B$5:$B$40,[4]CFI!$B$4:$B$93,0)), "")</f>
        <v/>
      </c>
      <c r="I38" s="93" t="str">
        <f>IFERROR(INDEX([5]CFI!$D$4:$D$93, MATCH($B$5:$B$40,[5]CFI!$B$4:$B$93,0)),"")</f>
        <v/>
      </c>
      <c r="J38" s="93" t="str">
        <f>IFERROR(INDEX([6]CFI!$D$4:$D$93,MATCH($B$5:$B$40,[6]CFI!$B$4:$B$93,0)),"")</f>
        <v/>
      </c>
      <c r="K38" s="93" t="str">
        <f>IFERROR(INDEX([7]CFI!$D$4:$D$93,MATCH($B$5:$B$40,[7]CFI!$B$4:$B$93,0)),"")</f>
        <v/>
      </c>
      <c r="L38" s="93" t="str">
        <f>IFERROR(INDEX([8]CFI!$D$4:$D$93,MATCH($B$5:$B$40,[8]CFI!$B$4:$B$93,0)),"")</f>
        <v/>
      </c>
      <c r="M38" s="93" t="str">
        <f>IFERROR(INDEX([2]CFI!$D$4:$D$93, MATCH($B$5:$B$40,[2]CFI!$B$4:$B$93,0)),"")</f>
        <v/>
      </c>
      <c r="N38" s="93"/>
      <c r="O38" s="93"/>
      <c r="P38" s="93"/>
      <c r="Q38" s="93"/>
      <c r="R38" s="93"/>
      <c r="S38" s="93" t="str">
        <f>IFERROR(INDEX([4]CFI!$F$4:$F$93,MATCH($B$5:$B$40,[4]CFI!$B$4:$B$93,0)), "")</f>
        <v/>
      </c>
      <c r="T38" s="93" t="str">
        <f>IFERROR(INDEX([5]CFI!$F$4:$F$93, MATCH($B$5:$B$40,[5]CFI!$B$4:$B$93,0)),"")</f>
        <v/>
      </c>
      <c r="U38" s="93" t="str">
        <f>IFERROR(INDEX([6]CFI!$F$4:$F$93,MATCH($B$5:$B$40,[6]CFI!$B$4:$B$93,0)),"")</f>
        <v/>
      </c>
      <c r="V38" s="93" t="str">
        <f>IFERROR(INDEX([7]CFI!$F$4:$F$93,MATCH($B$5:$B$40,[7]CFI!$B$4:$B$93,0)),"")</f>
        <v/>
      </c>
      <c r="W38" s="93" t="str">
        <f>IFERROR(INDEX([8]CFI!$F$4:$F$93,MATCH($B$5:$B$40,[8]CFI!$B$4:$B$93,0)),"")</f>
        <v/>
      </c>
      <c r="X38" s="93" t="str">
        <f>IFERROR(INDEX([2]CFI!$F$4:$F$93, MATCH($B$5:$B$40,[2]CFI!$B$4:$B$93,0)),"")</f>
        <v/>
      </c>
      <c r="Y38" s="93"/>
      <c r="Z38" s="93"/>
      <c r="AA38" s="93"/>
      <c r="AB38" s="93"/>
      <c r="AC38" s="93"/>
      <c r="AD38" s="93" t="str">
        <f>IFERROR(INDEX([4]CFI!$H$4:$H$93,MATCH($B$5:$B$40,[4]CFI!$B$4:$B$93,0)), "")</f>
        <v/>
      </c>
      <c r="AE38" s="93" t="str">
        <f>IFERROR(INDEX([5]CFI!$H$4:$H$93, MATCH($B$5:$B$40,[5]CFI!$B$4:$B$93,0)),"")</f>
        <v/>
      </c>
      <c r="AF38" s="93" t="str">
        <f>IFERROR(INDEX([6]CFI!$H$4:$H$93,MATCH($B$5:$B$40,[6]CFI!$B$4:$B$93,0)),"")</f>
        <v/>
      </c>
      <c r="AG38" s="93" t="str">
        <f>IFERROR(INDEX([7]CFI!$H$4:$H$93,MATCH($B$5:$B$40,[7]CFI!$B$4:$B$93,0)),"")</f>
        <v/>
      </c>
      <c r="AH38" s="93" t="str">
        <f>IFERROR(INDEX([8]CFI!$H$4:$H$93,MATCH($B$5:$B$40,[8]CFI!$B$4:$B$93,0)),"")</f>
        <v/>
      </c>
      <c r="AI38" s="93" t="str">
        <f>IFERROR(INDEX([2]CFI!$H$4:$H$93, MATCH($B$5:$B$40,[2]CFI!$B$4:$B$93,0)),"")</f>
        <v/>
      </c>
      <c r="AJ38" s="93"/>
      <c r="AK38" s="93"/>
      <c r="AL38" s="93"/>
      <c r="AM38" s="93"/>
      <c r="AN38" s="93"/>
      <c r="AO38" s="93" t="str">
        <f>IFERROR(INDEX([4]CFI!$J$4:$J$93,MATCH($B$5:$B$40,[4]CFI!$B$4:$B$93,0)), "")</f>
        <v/>
      </c>
      <c r="AP38" s="93" t="str">
        <f>IFERROR(INDEX([5]CFI!$J$4:$J$93, MATCH($B$5:$B$40,[5]CFI!$B$4:$B$93,0)),"")</f>
        <v/>
      </c>
      <c r="AQ38" s="93" t="str">
        <f>IFERROR(INDEX([6]CFI!$J$4:$J$93,MATCH($B$5:$B$40,[6]CFI!$B$4:$B$93,0)),"")</f>
        <v/>
      </c>
      <c r="AR38" s="93" t="str">
        <f>IFERROR(INDEX([7]CFI!$J$4:$J$93,MATCH($B$5:$B$40,[7]CFI!$B$4:$B$93,0)),"")</f>
        <v/>
      </c>
      <c r="AS38" s="93" t="str">
        <f>IFERROR(INDEX([8]CFI!$J$4:$J$93,MATCH($B$5:$B$40,[8]CFI!$B$4:$B$93,0)),"")</f>
        <v/>
      </c>
      <c r="AT38" s="93" t="str">
        <f>IFERROR(INDEX([2]CFI!$J$4:$J$93, MATCH($B$5:$B$40,[2]CFI!$B$4:$B$93,0)),"")</f>
        <v/>
      </c>
      <c r="AU38" s="93"/>
      <c r="AV38" s="93"/>
      <c r="AW38" s="93"/>
      <c r="AX38" s="93"/>
      <c r="AY38" s="93"/>
      <c r="AZ38" s="93" t="str">
        <f>IFERROR(INDEX([4]CFI!$L$4:$L$93,MATCH($B$5:$B$40,[4]CFI!$B$4:$B$93,0)), "")</f>
        <v/>
      </c>
      <c r="BA38" s="93" t="str">
        <f>IFERROR(INDEX([5]CFI!$L$4:$L$93, MATCH($B$5:$B$40,[5]CFI!$B$4:$B$93,0)),"")</f>
        <v/>
      </c>
      <c r="BB38" s="93" t="str">
        <f>IFERROR(INDEX([6]CFI!$L$4:$L$93,MATCH($B$5:$B$40,[6]CFI!$B$4:$B$93,0)),"")</f>
        <v/>
      </c>
      <c r="BC38" s="93" t="str">
        <f>IFERROR(INDEX([7]CFI!$L$4:$L$93,MATCH($B$5:$B$40,[7]CFI!$B$4:$B$93,0)),"")</f>
        <v/>
      </c>
      <c r="BD38" s="93" t="str">
        <f>IFERROR(INDEX([8]CFI!$L$4:$L$93,MATCH($B$5:$B$40,[8]CFI!$B$4:$B$93,0)),"")</f>
        <v/>
      </c>
      <c r="BE38" s="93" t="str">
        <f>IFERROR(INDEX([2]CFI!$L$4:$L$93, MATCH($B$5:$B$40,[2]CFI!$B$4:$B$93,0)),"")</f>
        <v/>
      </c>
    </row>
    <row r="39" spans="1:57" ht="13" x14ac:dyDescent="0.3">
      <c r="A39" s="49" t="s">
        <v>47</v>
      </c>
      <c r="B39" s="2" t="s">
        <v>16</v>
      </c>
      <c r="C39" s="95">
        <v>0.99442811654982821</v>
      </c>
      <c r="D39" s="95">
        <v>0.95744666519154353</v>
      </c>
      <c r="E39" s="95">
        <v>0.93666599121622929</v>
      </c>
      <c r="F39" s="95">
        <v>0.86375306141874197</v>
      </c>
      <c r="G39" s="95">
        <v>0.89961898546337893</v>
      </c>
      <c r="H39" s="95">
        <f>IFERROR(INDEX([4]CFI!$D$4:$D$93,MATCH($B$5:$B$40,[4]CFI!$B$4:$B$93,0)), "")</f>
        <v>0.90372039191270215</v>
      </c>
      <c r="I39" s="95">
        <f>IFERROR(INDEX([5]CFI!$D$4:$D$93, MATCH($B$5:$B$40,[5]CFI!$B$4:$B$93,0)),"")</f>
        <v>0.92393921935018153</v>
      </c>
      <c r="J39" s="95">
        <f>IFERROR(INDEX([6]CFI!$D$4:$D$93,MATCH($B$5:$B$40,[6]CFI!$B$4:$B$93,0)),"")</f>
        <v>0.92316069137410095</v>
      </c>
      <c r="K39" s="95">
        <f>IFERROR(INDEX([7]CFI!$D$4:$D$93,MATCH($B$5:$B$40,[7]CFI!$B$4:$B$93,0)),"")</f>
        <v>0.91410454524068097</v>
      </c>
      <c r="L39" s="95">
        <f>IFERROR(INDEX([8]CFI!$D$4:$D$93,MATCH($B$5:$B$40,[8]CFI!$B$4:$B$93,0)),"")</f>
        <v>0.92309830659319592</v>
      </c>
      <c r="M39" s="95">
        <f>IFERROR(INDEX([2]CFI!$D$4:$D$93, MATCH($B$5:$B$40,[2]CFI!$B$4:$B$93,0)),"")</f>
        <v>0.92562165890096471</v>
      </c>
      <c r="N39" s="95">
        <v>0.78382171408054579</v>
      </c>
      <c r="O39" s="95">
        <v>0.75457762874225343</v>
      </c>
      <c r="P39" s="95">
        <v>0.63348466163177086</v>
      </c>
      <c r="Q39" s="95">
        <v>0.59759481090907141</v>
      </c>
      <c r="R39" s="95">
        <v>0.68779707341744334</v>
      </c>
      <c r="S39" s="95">
        <f>IFERROR(INDEX([4]CFI!$F$4:$F$93,MATCH($B$5:$B$40,[4]CFI!$B$4:$B$93,0)), "")</f>
        <v>0.72425636737888222</v>
      </c>
      <c r="T39" s="95">
        <f>IFERROR(INDEX([5]CFI!$F$4:$F$93, MATCH($B$5:$B$40,[5]CFI!$B$4:$B$93,0)),"")</f>
        <v>0.72948433950223057</v>
      </c>
      <c r="U39" s="95">
        <f>IFERROR(INDEX([6]CFI!$F$4:$F$93,MATCH($B$5:$B$40,[6]CFI!$B$4:$B$93,0)),"")</f>
        <v>0.76012208783179047</v>
      </c>
      <c r="V39" s="95">
        <f>IFERROR(INDEX([7]CFI!$F$4:$F$93,MATCH($B$5:$B$40,[7]CFI!$B$4:$B$93,0)),"")</f>
        <v>0.73650996693917159</v>
      </c>
      <c r="W39" s="95">
        <f>IFERROR(INDEX([8]CFI!$F$4:$F$93,MATCH($B$5:$B$40,[8]CFI!$B$4:$B$93,0)),"")</f>
        <v>0.82879717557667898</v>
      </c>
      <c r="X39" s="95">
        <f>IFERROR(INDEX([2]CFI!$F$4:$F$93, MATCH($B$5:$B$40,[2]CFI!$B$4:$B$93,0)),"")</f>
        <v>0.77455402704578458</v>
      </c>
      <c r="Y39" s="95">
        <v>0.66966319919310013</v>
      </c>
      <c r="Z39" s="95">
        <v>0.75809604589942103</v>
      </c>
      <c r="AA39" s="95">
        <v>0.69813696349681365</v>
      </c>
      <c r="AB39" s="95">
        <v>0.83931467140250415</v>
      </c>
      <c r="AC39" s="95">
        <v>0.74050648427317978</v>
      </c>
      <c r="AD39" s="95">
        <f>IFERROR(INDEX([4]CFI!$H$4:$H$93,MATCH($B$5:$B$40,[4]CFI!$B$4:$B$93,0)), "")</f>
        <v>0.82488855181381882</v>
      </c>
      <c r="AE39" s="95">
        <f>IFERROR(INDEX([5]CFI!$H$4:$H$93, MATCH($B$5:$B$40,[5]CFI!$B$4:$B$93,0)),"")</f>
        <v>0.77839111088754642</v>
      </c>
      <c r="AF39" s="95">
        <f>IFERROR(INDEX([6]CFI!$H$4:$H$93,MATCH($B$5:$B$40,[6]CFI!$B$4:$B$93,0)),"")</f>
        <v>0.58265686401027261</v>
      </c>
      <c r="AG39" s="95">
        <f>IFERROR(INDEX([7]CFI!$H$4:$H$93,MATCH($B$5:$B$40,[7]CFI!$B$4:$B$93,0)),"")</f>
        <v>0.74755304437169912</v>
      </c>
      <c r="AH39" s="95">
        <f>IFERROR(INDEX([8]CFI!$H$4:$H$93,MATCH($B$5:$B$40,[8]CFI!$B$4:$B$93,0)),"")</f>
        <v>0.75828497152607843</v>
      </c>
      <c r="AI39" s="95">
        <f>IFERROR(INDEX([2]CFI!$H$4:$H$93, MATCH($B$5:$B$40,[2]CFI!$B$4:$B$93,0)),"")</f>
        <v>0.71775488610984017</v>
      </c>
      <c r="AJ39" s="95">
        <v>0.85855469613233648</v>
      </c>
      <c r="AK39" s="95">
        <v>0.82995506794432428</v>
      </c>
      <c r="AL39" s="95">
        <v>0.84986938367759968</v>
      </c>
      <c r="AM39" s="95">
        <v>0.7894997522283832</v>
      </c>
      <c r="AN39" s="95">
        <v>0.7315800049996225</v>
      </c>
      <c r="AO39" s="95">
        <f>IFERROR(INDEX([4]CFI!$J$4:$J$93,MATCH($B$5:$B$40,[4]CFI!$B$4:$B$93,0)), "")</f>
        <v>0.75575616917957034</v>
      </c>
      <c r="AP39" s="95">
        <f>IFERROR(INDEX([5]CFI!$J$4:$J$93, MATCH($B$5:$B$40,[5]CFI!$B$4:$B$93,0)),"")</f>
        <v>0.76036130516384692</v>
      </c>
      <c r="AQ39" s="95">
        <f>IFERROR(INDEX([6]CFI!$J$4:$J$93,MATCH($B$5:$B$40,[6]CFI!$B$4:$B$93,0)),"")</f>
        <v>0.78927369335475051</v>
      </c>
      <c r="AR39" s="95">
        <f>IFERROR(INDEX([7]CFI!$J$4:$J$93,MATCH($B$5:$B$40,[7]CFI!$B$4:$B$93,0)),"")</f>
        <v>0.78334740335578967</v>
      </c>
      <c r="AS39" s="95">
        <f>IFERROR(INDEX([8]CFI!$J$4:$J$93,MATCH($B$5:$B$40,[8]CFI!$B$4:$B$93,0)),"")</f>
        <v>0.78819963284297001</v>
      </c>
      <c r="AT39" s="95">
        <f>IFERROR(INDEX([2]CFI!$J$4:$J$93, MATCH($B$5:$B$40,[2]CFI!$B$4:$B$93,0)),"")</f>
        <v>0.78209106244123039</v>
      </c>
      <c r="AU39" s="95">
        <v>0.94294090338088243</v>
      </c>
      <c r="AV39" s="95">
        <v>0.94951370576371386</v>
      </c>
      <c r="AW39" s="95">
        <v>0.93673622584589056</v>
      </c>
      <c r="AX39" s="95">
        <v>0.86618037285927652</v>
      </c>
      <c r="AY39" s="95">
        <v>0.73908539102040083</v>
      </c>
      <c r="AZ39" s="95">
        <f>IFERROR(INDEX([4]CFI!$L$4:$L$93,MATCH($B$5:$B$40,[4]CFI!$B$4:$B$93,0)), "")</f>
        <v>0.73152441760097864</v>
      </c>
      <c r="BA39" s="95">
        <f>IFERROR(INDEX([5]CFI!$L$4:$L$93, MATCH($B$5:$B$40,[5]CFI!$B$4:$B$93,0)),"")</f>
        <v>0.73152441760097864</v>
      </c>
      <c r="BB39" s="95">
        <f>IFERROR(INDEX([6]CFI!$L$4:$L$93,MATCH($B$5:$B$40,[6]CFI!$B$4:$B$93,0)),"")</f>
        <v>0.70997893109184695</v>
      </c>
      <c r="BC39" s="95">
        <f>IFERROR(INDEX([7]CFI!$L$4:$L$93,MATCH($B$5:$B$40,[7]CFI!$B$4:$B$93,0)),"")</f>
        <v>0.68748863143995509</v>
      </c>
      <c r="BD39" s="95">
        <f>IFERROR(INDEX([8]CFI!$L$4:$L$93,MATCH($B$5:$B$40,[8]CFI!$B$4:$B$93,0)),"")</f>
        <v>0.67811275558623174</v>
      </c>
      <c r="BE39" s="95">
        <f>IFERROR(INDEX([2]CFI!$L$4:$L$93, MATCH($B$5:$B$40,[2]CFI!$B$4:$B$93,0)),"")</f>
        <v>0.66878949881356253</v>
      </c>
    </row>
    <row r="40" spans="1:57" ht="13" x14ac:dyDescent="0.3">
      <c r="A40" s="99"/>
      <c r="B40" s="100" t="s">
        <v>99</v>
      </c>
      <c r="C40" s="134"/>
      <c r="D40" s="134"/>
      <c r="E40" s="134"/>
      <c r="F40" s="134"/>
      <c r="G40" s="134"/>
      <c r="H40" s="134">
        <f>IFERROR(INDEX([4]CFI!$D$4:$D$93,MATCH($B$5:$B$40,[4]CFI!$B$4:$B$93,0)), "")</f>
        <v>50329.408318430003</v>
      </c>
      <c r="I40" s="134">
        <f>IFERROR(INDEX([5]CFI!$D$4:$D$93, MATCH($B$5:$B$40,[5]CFI!$B$4:$B$93,0)),"")</f>
        <v>48648.789379640002</v>
      </c>
      <c r="J40" s="134">
        <f>IFERROR(INDEX([6]CFI!$D$4:$D$93,MATCH($B$5:$B$40,[6]CFI!$B$4:$B$93,0)),"")</f>
        <v>49935.277675449994</v>
      </c>
      <c r="K40" s="134">
        <f>IFERROR(INDEX([7]CFI!$D$4:$D$93,MATCH($B$5:$B$40,[7]CFI!$B$4:$B$93,0)),"")</f>
        <v>50984.188724009997</v>
      </c>
      <c r="L40" s="134">
        <f>IFERROR(INDEX([8]CFI!$D$4:$D$93,MATCH($B$5:$B$40,[8]CFI!$B$4:$B$93,0)),"")</f>
        <v>51543.281948239994</v>
      </c>
      <c r="M40" s="134">
        <f>IFERROR(INDEX([2]CFI!$D$4:$D$93, MATCH($B$5:$B$40,[2]CFI!$B$4:$B$93,0)),"")</f>
        <v>52709.067433530006</v>
      </c>
      <c r="N40" s="134"/>
      <c r="O40" s="134"/>
      <c r="P40" s="134"/>
      <c r="Q40" s="134"/>
      <c r="R40" s="134"/>
      <c r="S40" s="134">
        <f>IFERROR(INDEX([4]CFI!$F$4:$F$93,MATCH($B$5:$B$40,[4]CFI!$B$4:$B$93,0)), "")</f>
        <v>93097.176032179821</v>
      </c>
      <c r="T40" s="134">
        <f>IFERROR(INDEX([5]CFI!$F$4:$F$93, MATCH($B$5:$B$40,[5]CFI!$B$4:$B$93,0)),"")</f>
        <v>93619.291184030255</v>
      </c>
      <c r="U40" s="134">
        <f>IFERROR(INDEX([6]CFI!$F$4:$F$93,MATCH($B$5:$B$40,[6]CFI!$B$4:$B$93,0)),"")</f>
        <v>90760.701623285626</v>
      </c>
      <c r="V40" s="134">
        <f>IFERROR(INDEX([7]CFI!$F$4:$F$93,MATCH($B$5:$B$40,[7]CFI!$B$4:$B$93,0)),"")</f>
        <v>95046.220538101028</v>
      </c>
      <c r="W40" s="134">
        <f>IFERROR(INDEX([8]CFI!$F$4:$F$93,MATCH($B$5:$B$40,[8]CFI!$B$4:$B$93,0)),"")</f>
        <v>95317.802836118441</v>
      </c>
      <c r="X40" s="134">
        <f>IFERROR(INDEX([2]CFI!$F$4:$F$93, MATCH($B$5:$B$40,[2]CFI!$B$4:$B$93,0)),"")</f>
        <v>99181.543570244728</v>
      </c>
      <c r="Y40" s="134"/>
      <c r="Z40" s="134"/>
      <c r="AA40" s="134"/>
      <c r="AB40" s="134"/>
      <c r="AC40" s="134"/>
      <c r="AD40" s="134">
        <f>IFERROR(INDEX([4]CFI!$H$4:$H$93,MATCH($B$5:$B$40,[4]CFI!$B$4:$B$93,0)), "")</f>
        <v>19116.167353209999</v>
      </c>
      <c r="AE40" s="134">
        <f>IFERROR(INDEX([5]CFI!$H$4:$H$93, MATCH($B$5:$B$40,[5]CFI!$B$4:$B$93,0)),"")</f>
        <v>21441.027179549998</v>
      </c>
      <c r="AF40" s="134">
        <f>IFERROR(INDEX([6]CFI!$H$4:$H$93,MATCH($B$5:$B$40,[6]CFI!$B$4:$B$93,0)),"")</f>
        <v>29251.338931810002</v>
      </c>
      <c r="AG40" s="134">
        <f>IFERROR(INDEX([7]CFI!$H$4:$H$93,MATCH($B$5:$B$40,[7]CFI!$B$4:$B$93,0)),"")</f>
        <v>22961.50191902</v>
      </c>
      <c r="AH40" s="134">
        <f>IFERROR(INDEX([8]CFI!$H$4:$H$93,MATCH($B$5:$B$40,[8]CFI!$B$4:$B$93,0)),"")</f>
        <v>22337.073553300001</v>
      </c>
      <c r="AI40" s="134">
        <f>IFERROR(INDEX([2]CFI!$H$4:$H$93, MATCH($B$5:$B$40,[2]CFI!$B$4:$B$93,0)),"")</f>
        <v>24774.015660129997</v>
      </c>
      <c r="AJ40" s="134"/>
      <c r="AK40" s="134"/>
      <c r="AL40" s="134"/>
      <c r="AM40" s="134"/>
      <c r="AN40" s="134"/>
      <c r="AO40" s="134">
        <f>IFERROR(INDEX([4]CFI!$J$4:$J$93,MATCH($B$5:$B$40,[4]CFI!$B$4:$B$93,0)), "")</f>
        <v>14003.04854569497</v>
      </c>
      <c r="AP40" s="134">
        <f>IFERROR(INDEX([5]CFI!$J$4:$J$93, MATCH($B$5:$B$40,[5]CFI!$B$4:$B$93,0)),"")</f>
        <v>13801.078650324973</v>
      </c>
      <c r="AQ40" s="134">
        <f>IFERROR(INDEX([6]CFI!$J$4:$J$93,MATCH($B$5:$B$40,[6]CFI!$B$4:$B$93,0)),"")</f>
        <v>14305.009955494979</v>
      </c>
      <c r="AR40" s="134">
        <f>IFERROR(INDEX([7]CFI!$J$4:$J$93,MATCH($B$5:$B$40,[7]CFI!$B$4:$B$93,0)),"")</f>
        <v>15405.194573254976</v>
      </c>
      <c r="AS40" s="134">
        <f>IFERROR(INDEX([8]CFI!$J$4:$J$93,MATCH($B$5:$B$40,[8]CFI!$B$4:$B$93,0)),"")</f>
        <v>16562.845769214975</v>
      </c>
      <c r="AT40" s="134">
        <f>IFERROR(INDEX([2]CFI!$J$4:$J$93, MATCH($B$5:$B$40,[2]CFI!$B$4:$B$93,0)),"")</f>
        <v>16393.277719605001</v>
      </c>
      <c r="AU40" s="134"/>
      <c r="AV40" s="134"/>
      <c r="AW40" s="134"/>
      <c r="AX40" s="134"/>
      <c r="AY40" s="134"/>
      <c r="AZ40" s="134">
        <f>IFERROR(INDEX([4]CFI!$L$4:$L$93,MATCH($B$5:$B$40,[4]CFI!$B$4:$B$93,0)), "")</f>
        <v>25924.322901869786</v>
      </c>
      <c r="BA40" s="134">
        <f>IFERROR(INDEX([5]CFI!$L$4:$L$93, MATCH($B$5:$B$40,[5]CFI!$B$4:$B$93,0)),"")</f>
        <v>25924.322901869786</v>
      </c>
      <c r="BB40" s="134">
        <f>IFERROR(INDEX([6]CFI!$L$4:$L$93,MATCH($B$5:$B$40,[6]CFI!$B$4:$B$93,0)),"")</f>
        <v>25673.602616740132</v>
      </c>
      <c r="BC40" s="134">
        <f>IFERROR(INDEX([7]CFI!$L$4:$L$93,MATCH($B$5:$B$40,[7]CFI!$B$4:$B$93,0)),"")</f>
        <v>25730.320798889967</v>
      </c>
      <c r="BD40" s="134">
        <f>IFERROR(INDEX([8]CFI!$L$4:$L$93,MATCH($B$5:$B$40,[8]CFI!$B$4:$B$93,0)),"")</f>
        <v>25804.986843009883</v>
      </c>
      <c r="BE40" s="134">
        <f>IFERROR(INDEX([2]CFI!$L$4:$L$93, MATCH($B$5:$B$40,[2]CFI!$B$4:$B$93,0)),"")</f>
        <v>26208.247947469954</v>
      </c>
    </row>
    <row r="41" spans="1:57" ht="13" x14ac:dyDescent="0.3">
      <c r="A41" s="3" t="s">
        <v>8</v>
      </c>
      <c r="B41" s="2" t="s">
        <v>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X41" s="90" t="str">
        <f>IFERROR(INDEX([2]CFI!$F$4:$F$93, MATCH($B$5:$B$40,[2]CFI!$B$4:$B$93,0)),"")</f>
        <v/>
      </c>
      <c r="AY41" s="101"/>
      <c r="AZ41" s="101"/>
      <c r="BA41" s="101"/>
      <c r="BB41" s="101"/>
    </row>
  </sheetData>
  <sheetProtection algorithmName="SHA-512" hashValue="HUmC4u8uj+VtLxscwxqzcqW/qjcmXeQOn5uH8CErVNxxkv0Amwn0sFsgYdtnID1ILlwU28Md2a2bxWpuxx+KyQ==" saltValue="zd+NdyQyTlYy5Ybf4ImD9w==" spinCount="100000" sheet="1" objects="1" scenarios="1"/>
  <mergeCells count="7">
    <mergeCell ref="AJ3:AT3"/>
    <mergeCell ref="AU3:BE3"/>
    <mergeCell ref="A3:A4"/>
    <mergeCell ref="B3:B4"/>
    <mergeCell ref="C3:M3"/>
    <mergeCell ref="N3:X3"/>
    <mergeCell ref="Y3:A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4D34-4653-4460-A9A7-F4BBC762BF3A}">
  <dimension ref="A1:AI42"/>
  <sheetViews>
    <sheetView showGridLines="0" tabSelected="1" zoomScale="80" zoomScaleNormal="80" workbookViewId="0">
      <pane xSplit="2" ySplit="4" topLeftCell="C12" activePane="bottomRight" state="frozen"/>
      <selection pane="topRight" activeCell="C1" sqref="C1"/>
      <selection pane="bottomLeft" activeCell="A4" sqref="A4"/>
      <selection pane="bottomRight" activeCell="AA13" sqref="AA13"/>
    </sheetView>
  </sheetViews>
  <sheetFormatPr defaultRowHeight="14.5" x14ac:dyDescent="0.35"/>
  <cols>
    <col min="1" max="1" width="5.81640625" bestFit="1" customWidth="1"/>
    <col min="2" max="2" width="40.26953125" customWidth="1"/>
    <col min="3" max="5" width="12.1796875" customWidth="1"/>
    <col min="6" max="7" width="11.1796875" bestFit="1" customWidth="1"/>
    <col min="8" max="10" width="11.1796875" customWidth="1"/>
    <col min="11" max="13" width="12.26953125" customWidth="1"/>
    <col min="14" max="16" width="11.1796875" customWidth="1"/>
    <col min="17" max="18" width="10" bestFit="1" customWidth="1"/>
    <col min="19" max="21" width="10" customWidth="1"/>
    <col min="22" max="24" width="12.26953125" customWidth="1"/>
    <col min="25" max="25" width="11.26953125" bestFit="1" customWidth="1"/>
    <col min="26" max="26" width="10" customWidth="1"/>
    <col min="27" max="27" width="11.26953125" bestFit="1" customWidth="1"/>
    <col min="28" max="29" width="11.1796875" bestFit="1" customWidth="1"/>
    <col min="30" max="32" width="11.1796875" customWidth="1"/>
    <col min="33" max="35" width="12.26953125" customWidth="1"/>
  </cols>
  <sheetData>
    <row r="1" spans="1:35" x14ac:dyDescent="0.35">
      <c r="A1" s="2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  <c r="S1" s="1"/>
      <c r="T1" s="1"/>
      <c r="U1" s="1"/>
      <c r="V1" s="17"/>
      <c r="W1" s="17"/>
      <c r="X1" s="17"/>
      <c r="Y1" s="1"/>
      <c r="Z1" s="1"/>
      <c r="AA1" s="1"/>
      <c r="AB1" s="1"/>
      <c r="AC1" s="1"/>
      <c r="AD1" s="1"/>
      <c r="AE1" s="1"/>
      <c r="AF1" s="1"/>
      <c r="AG1" s="17"/>
      <c r="AH1" s="17"/>
      <c r="AI1" s="17"/>
    </row>
    <row r="2" spans="1:35" ht="15" thickBot="1" x14ac:dyDescent="0.4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"/>
      <c r="S2" s="1"/>
      <c r="T2" s="1"/>
      <c r="U2" s="1"/>
      <c r="V2" s="17"/>
      <c r="W2" s="17"/>
      <c r="X2" s="17"/>
      <c r="Y2" s="1"/>
      <c r="Z2" s="1"/>
      <c r="AA2" s="1"/>
      <c r="AB2" s="1"/>
      <c r="AC2" s="1"/>
      <c r="AD2" s="1"/>
      <c r="AE2" s="1"/>
      <c r="AF2" s="1"/>
      <c r="AG2" s="17"/>
      <c r="AH2" s="17"/>
      <c r="AI2" s="17"/>
    </row>
    <row r="3" spans="1:35" ht="15" thickBot="1" x14ac:dyDescent="0.4">
      <c r="A3" s="118" t="s">
        <v>85</v>
      </c>
      <c r="B3" s="122" t="s">
        <v>0</v>
      </c>
      <c r="C3" s="153" t="s">
        <v>100</v>
      </c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5" t="s">
        <v>101</v>
      </c>
      <c r="O3" s="116"/>
      <c r="P3" s="116"/>
      <c r="Q3" s="116"/>
      <c r="R3" s="116"/>
      <c r="S3" s="116"/>
      <c r="T3" s="116"/>
      <c r="U3" s="116"/>
      <c r="V3" s="116"/>
      <c r="W3" s="116"/>
      <c r="X3" s="117"/>
      <c r="Y3" s="115" t="s">
        <v>102</v>
      </c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1:35" s="102" customFormat="1" ht="28.5" customHeight="1" thickBot="1" x14ac:dyDescent="0.4">
      <c r="A4" s="119"/>
      <c r="B4" s="148"/>
      <c r="C4" s="156">
        <v>2018</v>
      </c>
      <c r="D4" s="87">
        <v>2019</v>
      </c>
      <c r="E4" s="82">
        <v>2020</v>
      </c>
      <c r="F4" s="82">
        <v>2021</v>
      </c>
      <c r="G4" s="80">
        <v>2022</v>
      </c>
      <c r="H4" s="83">
        <v>44927</v>
      </c>
      <c r="I4" s="83">
        <v>44958</v>
      </c>
      <c r="J4" s="83">
        <v>44986</v>
      </c>
      <c r="K4" s="83">
        <v>45017</v>
      </c>
      <c r="L4" s="83">
        <v>45047</v>
      </c>
      <c r="M4" s="83">
        <v>45078</v>
      </c>
      <c r="N4" s="81">
        <v>2018</v>
      </c>
      <c r="O4" s="82">
        <v>2019</v>
      </c>
      <c r="P4" s="82">
        <v>2020</v>
      </c>
      <c r="Q4" s="82">
        <v>2021</v>
      </c>
      <c r="R4" s="80">
        <v>2022</v>
      </c>
      <c r="S4" s="83">
        <v>44927</v>
      </c>
      <c r="T4" s="83">
        <v>44958</v>
      </c>
      <c r="U4" s="83">
        <v>44986</v>
      </c>
      <c r="V4" s="83">
        <v>45017</v>
      </c>
      <c r="W4" s="83">
        <v>45047</v>
      </c>
      <c r="X4" s="83">
        <v>45078</v>
      </c>
      <c r="Y4" s="81">
        <v>2018</v>
      </c>
      <c r="Z4" s="82">
        <v>2019</v>
      </c>
      <c r="AA4" s="82">
        <v>2020</v>
      </c>
      <c r="AB4" s="82">
        <v>2021</v>
      </c>
      <c r="AC4" s="80">
        <v>2022</v>
      </c>
      <c r="AD4" s="83">
        <v>44927</v>
      </c>
      <c r="AE4" s="83">
        <v>44958</v>
      </c>
      <c r="AF4" s="83">
        <v>44986</v>
      </c>
      <c r="AG4" s="83">
        <v>45017</v>
      </c>
      <c r="AH4" s="83">
        <v>45047</v>
      </c>
      <c r="AI4" s="135">
        <v>45078</v>
      </c>
    </row>
    <row r="5" spans="1:35" x14ac:dyDescent="0.35">
      <c r="A5" s="26" t="s">
        <v>37</v>
      </c>
      <c r="B5" s="145" t="s">
        <v>91</v>
      </c>
      <c r="C5" s="157">
        <v>18975.204107740021</v>
      </c>
      <c r="D5" s="157">
        <v>20614.680206320023</v>
      </c>
      <c r="E5" s="157">
        <v>20995.367283600041</v>
      </c>
      <c r="F5" s="157">
        <v>20790.642218960009</v>
      </c>
      <c r="G5" s="157">
        <v>20193.174784340004</v>
      </c>
      <c r="H5" s="157">
        <f>IFERROR(INDEX([4]CFI!$P$4:$P$93,MATCH($B$5:$B$40,[4]CFI!$B$4:$B$93,0)), "")</f>
        <v>20235.298427954051</v>
      </c>
      <c r="I5" s="157">
        <f>IFERROR(INDEX([5]CFI!$P$4:$P$93, MATCH($B$5:$B$40,[5]CFI!$B$4:$B$93,0)),"")</f>
        <v>20160.295192300047</v>
      </c>
      <c r="J5" s="157">
        <f>IFERROR(INDEX([6]CFI!$P$4:$P$93,MATCH($B$5:$B$40,[6]CFI!$B$4:$B$93,0)),"")</f>
        <v>20108.617970549996</v>
      </c>
      <c r="K5" s="157">
        <f>IFERROR(INDEX([7]CFI!$P$4:$P$93,MATCH($B$5:$B$40,[7]CFI!$B$4:$B$93,0)),"")</f>
        <v>20085.080982089989</v>
      </c>
      <c r="L5" s="157">
        <f>IFERROR(INDEX([8]CFI!$P$4:$P$93,MATCH($B$5:$B$40,[8]CFI!$B$4:$B$93,0)),"")</f>
        <v>20065.975715320008</v>
      </c>
      <c r="M5" s="157">
        <f>IFERROR(INDEX([2]CFI!$P$4:$P$93, MATCH($B$5:$B$40,[2]CFI!$B$4:$B$93,0)),"")</f>
        <v>20103.194213170013</v>
      </c>
      <c r="N5" s="157">
        <v>1720.9600585000001</v>
      </c>
      <c r="O5" s="157">
        <v>1951.980859</v>
      </c>
      <c r="P5" s="157">
        <v>2062.3267250200001</v>
      </c>
      <c r="Q5" s="157">
        <v>2347.2596773300006</v>
      </c>
      <c r="R5" s="157">
        <v>2812.7029396399998</v>
      </c>
      <c r="S5" s="157">
        <f>IFERROR(INDEX([4]CFI!$R$4:$R$93,MATCH($B$5:$B$40,[4]CFI!$B$4:$B$93,0)), "")</f>
        <v>2858.1540533200005</v>
      </c>
      <c r="T5" s="157">
        <f>IFERROR(INDEX([5]CFI!$R$4:$R$93, MATCH($B$5:$B$40,[5]CFI!$B$4:$B$93,0)),"")</f>
        <v>2901.08509921</v>
      </c>
      <c r="U5" s="157">
        <f>IFERROR(INDEX([6]CFI!$R$4:$R$93,MATCH($B$5:$B$40,[6]CFI!$B$4:$B$93,0)),"")</f>
        <v>3009.9477625700001</v>
      </c>
      <c r="V5" s="157">
        <f>IFERROR(INDEX([7]CFI!$R$4:$R$93,MATCH($B$5:$B$40,[7]CFI!$B$4:$B$93,0)),"")</f>
        <v>2951.0794260099997</v>
      </c>
      <c r="W5" s="157">
        <f>IFERROR(INDEX([8]CFI!$R$4:$R$93,MATCH($B$5:$B$40,[8]CFI!$B$4:$B$93,0)),"")</f>
        <v>3036.9347138900002</v>
      </c>
      <c r="X5" s="157">
        <f>IFERROR(INDEX([2]CFI!$R$4:$R$93, MATCH($B$5:$B$40,[2]CFI!$B$4:$B$93,0)),"")</f>
        <v>3052.9354336599995</v>
      </c>
      <c r="Y5" s="157">
        <v>12335.65290384</v>
      </c>
      <c r="Z5" s="157">
        <v>1521.7826802</v>
      </c>
      <c r="AA5" s="157">
        <v>17567.997969920001</v>
      </c>
      <c r="AB5" s="157">
        <v>17655.498154645</v>
      </c>
      <c r="AC5" s="157">
        <v>18503.697749729999</v>
      </c>
      <c r="AD5" s="157">
        <f>IFERROR(INDEX([4]CFI!$T$4:$T$93,MATCH($B$5:$B$40,[4]CFI!$B$4:$B$93,0)), "")</f>
        <v>18323.843469209998</v>
      </c>
      <c r="AE5" s="157">
        <f>IFERROR(INDEX([5]CFI!$T$4:$T$93, MATCH($B$5:$B$40,[5]CFI!$B$4:$B$93,0)),"")</f>
        <v>18172.561728869994</v>
      </c>
      <c r="AF5" s="157">
        <f>IFERROR(INDEX([6]CFI!$T$4:$T$93,MATCH($B$5:$B$40,[6]CFI!$B$4:$B$93,0)),"")</f>
        <v>18743.253937360001</v>
      </c>
      <c r="AG5" s="157">
        <f>IFERROR(INDEX([7]CFI!$T$4:$T$93,MATCH($B$5:$B$40,[7]CFI!$B$4:$B$93,0)),"")</f>
        <v>18460.524406590001</v>
      </c>
      <c r="AH5" s="157">
        <f>IFERROR(INDEX([8]CFI!$T$4:$T$93,MATCH($B$5:$B$40,[8]CFI!$B$4:$B$93,0)),"")</f>
        <v>18504.6073851</v>
      </c>
      <c r="AI5" s="157">
        <f>IFERROR(INDEX([2]CFI!$T$4:$T$93, MATCH($B$5:$B$40,[2]CFI!$B$4:$B$93,0)),"")</f>
        <v>18663.607882740002</v>
      </c>
    </row>
    <row r="6" spans="1:35" x14ac:dyDescent="0.35">
      <c r="A6" s="22"/>
      <c r="B6" s="149"/>
      <c r="C6" s="137"/>
      <c r="D6" s="137"/>
      <c r="E6" s="137"/>
      <c r="F6" s="137"/>
      <c r="G6" s="137"/>
      <c r="H6" s="137" t="str">
        <f>IFERROR(INDEX([4]CFI!$P$4:$P$93,MATCH($B$5:$B$40,[4]CFI!$B$4:$B$93,0)), "")</f>
        <v/>
      </c>
      <c r="I6" s="137" t="str">
        <f>IFERROR(INDEX([5]CFI!$P$4:$P$93, MATCH($B$5:$B$40,[5]CFI!$B$4:$B$93,0)),"")</f>
        <v/>
      </c>
      <c r="J6" s="137" t="str">
        <f>IFERROR(INDEX([6]CFI!$P$4:$P$93,MATCH($B$5:$B$40,[6]CFI!$B$4:$B$93,0)),"")</f>
        <v/>
      </c>
      <c r="K6" s="137" t="str">
        <f>IFERROR(INDEX([7]CFI!$P$4:$P$93,MATCH($B$5:$B$40,[7]CFI!$B$4:$B$93,0)),"")</f>
        <v/>
      </c>
      <c r="L6" s="137" t="str">
        <f>IFERROR(INDEX([8]CFI!$P$4:$P$93,MATCH($B$5:$B$40,[8]CFI!$B$4:$B$93,0)),"")</f>
        <v/>
      </c>
      <c r="M6" s="137" t="str">
        <f>IFERROR(INDEX([2]CFI!$P$4:$P$93, MATCH($B$5:$B$40,[2]CFI!$B$4:$B$93,0)),"")</f>
        <v/>
      </c>
      <c r="N6" s="137"/>
      <c r="O6" s="137"/>
      <c r="P6" s="137"/>
      <c r="Q6" s="137"/>
      <c r="R6" s="137"/>
      <c r="S6" s="137" t="str">
        <f>IFERROR(INDEX([4]CFI!$R$4:$R$93,MATCH($B$5:$B$40,[4]CFI!$B$4:$B$93,0)), "")</f>
        <v/>
      </c>
      <c r="T6" s="137" t="str">
        <f>IFERROR(INDEX([5]CFI!$R$4:$R$93, MATCH($B$5:$B$40,[5]CFI!$B$4:$B$93,0)),"")</f>
        <v/>
      </c>
      <c r="U6" s="137" t="str">
        <f>IFERROR(INDEX([6]CFI!$R$4:$R$93,MATCH($B$5:$B$40,[6]CFI!$B$4:$B$93,0)),"")</f>
        <v/>
      </c>
      <c r="V6" s="137" t="str">
        <f>IFERROR(INDEX([7]CFI!$R$4:$R$93,MATCH($B$5:$B$40,[7]CFI!$B$4:$B$93,0)),"")</f>
        <v/>
      </c>
      <c r="W6" s="137" t="str">
        <f>IFERROR(INDEX([8]CFI!$R$4:$R$93,MATCH($B$5:$B$40,[8]CFI!$B$4:$B$93,0)),"")</f>
        <v/>
      </c>
      <c r="X6" s="137" t="str">
        <f>IFERROR(INDEX([2]CFI!$R$4:$R$93, MATCH($B$5:$B$40,[2]CFI!$B$4:$B$93,0)),"")</f>
        <v/>
      </c>
      <c r="Y6" s="137"/>
      <c r="Z6" s="137"/>
      <c r="AA6" s="137"/>
      <c r="AB6" s="137"/>
      <c r="AC6" s="137"/>
      <c r="AD6" s="137" t="str">
        <f>IFERROR(INDEX([4]CFI!$T$4:$T$93,MATCH($B$5:$B$40,[4]CFI!$B$4:$B$93,0)), "")</f>
        <v/>
      </c>
      <c r="AE6" s="137" t="str">
        <f>IFERROR(INDEX([5]CFI!$T$4:$T$93, MATCH($B$5:$B$40,[5]CFI!$B$4:$B$93,0)),"")</f>
        <v/>
      </c>
      <c r="AF6" s="137" t="str">
        <f>IFERROR(INDEX([6]CFI!$T$4:$T$93,MATCH($B$5:$B$40,[6]CFI!$B$4:$B$93,0)),"")</f>
        <v/>
      </c>
      <c r="AG6" s="137" t="str">
        <f>IFERROR(INDEX([7]CFI!$T$4:$T$93,MATCH($B$5:$B$40,[7]CFI!$B$4:$B$93,0)),"")</f>
        <v/>
      </c>
      <c r="AH6" s="137" t="str">
        <f>IFERROR(INDEX([8]CFI!$T$4:$T$93,MATCH($B$5:$B$40,[8]CFI!$B$4:$B$93,0)),"")</f>
        <v/>
      </c>
      <c r="AI6" s="137" t="str">
        <f>IFERROR(INDEX([2]CFI!$T$4:$T$93, MATCH($B$5:$B$40,[2]CFI!$B$4:$B$93,0)),"")</f>
        <v/>
      </c>
    </row>
    <row r="7" spans="1:35" x14ac:dyDescent="0.35">
      <c r="A7" s="21" t="s">
        <v>38</v>
      </c>
      <c r="B7" s="145" t="s">
        <v>92</v>
      </c>
      <c r="C7" s="136">
        <v>5246.3302416000006</v>
      </c>
      <c r="D7" s="136">
        <v>6410.2500616900006</v>
      </c>
      <c r="E7" s="136">
        <v>9050.5928630800008</v>
      </c>
      <c r="F7" s="136">
        <v>6185.2780903554994</v>
      </c>
      <c r="G7" s="136">
        <v>6489.5725987100004</v>
      </c>
      <c r="H7" s="136">
        <f>IFERROR(INDEX([4]CFI!$P$4:$P$93,MATCH($B$5:$B$40,[4]CFI!$B$4:$B$93,0)), "")</f>
        <v>6618.6544076440041</v>
      </c>
      <c r="I7" s="136">
        <f>IFERROR(INDEX([5]CFI!$P$4:$P$93, MATCH($B$5:$B$40,[5]CFI!$B$4:$B$93,0)),"")</f>
        <v>6667.3901604299999</v>
      </c>
      <c r="J7" s="136">
        <f>IFERROR(INDEX([6]CFI!$P$4:$P$93,MATCH($B$5:$B$40,[6]CFI!$B$4:$B$93,0)),"")</f>
        <v>6627.7439750499943</v>
      </c>
      <c r="K7" s="136">
        <f>IFERROR(INDEX([7]CFI!$P$4:$P$93,MATCH($B$5:$B$40,[7]CFI!$B$4:$B$93,0)),"")</f>
        <v>6708.6715012199966</v>
      </c>
      <c r="L7" s="136">
        <f>IFERROR(INDEX([8]CFI!$P$4:$P$93,MATCH($B$5:$B$40,[8]CFI!$B$4:$B$93,0)),"")</f>
        <v>6934.2092706000003</v>
      </c>
      <c r="M7" s="136">
        <f>IFERROR(INDEX([2]CFI!$P$4:$P$93, MATCH($B$5:$B$40,[2]CFI!$B$4:$B$93,0)),"")</f>
        <v>6628.1675795299961</v>
      </c>
      <c r="N7" s="136">
        <v>299.70583676999991</v>
      </c>
      <c r="O7" s="136">
        <v>221.91246706000001</v>
      </c>
      <c r="P7" s="136">
        <v>454.12557513000007</v>
      </c>
      <c r="Q7" s="136">
        <v>167.42818968</v>
      </c>
      <c r="R7" s="136">
        <v>198.14457981000001</v>
      </c>
      <c r="S7" s="136">
        <f>IFERROR(INDEX([4]CFI!$R$4:$R$93,MATCH($B$5:$B$40,[4]CFI!$B$4:$B$93,0)), "")</f>
        <v>139.80435766000002</v>
      </c>
      <c r="T7" s="136">
        <f>IFERROR(INDEX([5]CFI!$R$4:$R$93, MATCH($B$5:$B$40,[5]CFI!$B$4:$B$93,0)),"")</f>
        <v>156.0281119</v>
      </c>
      <c r="U7" s="136">
        <f>IFERROR(INDEX([6]CFI!$R$4:$R$93,MATCH($B$5:$B$40,[6]CFI!$B$4:$B$93,0)),"")</f>
        <v>218.94119404000003</v>
      </c>
      <c r="V7" s="136">
        <f>IFERROR(INDEX([7]CFI!$R$4:$R$93,MATCH($B$5:$B$40,[7]CFI!$B$4:$B$93,0)),"")</f>
        <v>141.18534263999999</v>
      </c>
      <c r="W7" s="136">
        <f>IFERROR(INDEX([8]CFI!$R$4:$R$93,MATCH($B$5:$B$40,[8]CFI!$B$4:$B$93,0)),"")</f>
        <v>139.75473324999999</v>
      </c>
      <c r="X7" s="136">
        <f>IFERROR(INDEX([2]CFI!$R$4:$R$93, MATCH($B$5:$B$40,[2]CFI!$B$4:$B$93,0)),"")</f>
        <v>137.97372480999999</v>
      </c>
      <c r="Y7" s="136">
        <v>314.72713966999987</v>
      </c>
      <c r="Z7" s="136">
        <v>28.026073893</v>
      </c>
      <c r="AA7" s="136">
        <v>132.87500189499997</v>
      </c>
      <c r="AB7" s="136">
        <v>192.62663240499998</v>
      </c>
      <c r="AC7" s="136">
        <v>174.24583392999915</v>
      </c>
      <c r="AD7" s="136">
        <f>IFERROR(INDEX([4]CFI!$T$4:$T$93,MATCH($B$5:$B$40,[4]CFI!$B$4:$B$93,0)), "")</f>
        <v>238.9805113099967</v>
      </c>
      <c r="AE7" s="136">
        <f>IFERROR(INDEX([5]CFI!$T$4:$T$93, MATCH($B$5:$B$40,[5]CFI!$B$4:$B$93,0)),"")</f>
        <v>236.94648998999608</v>
      </c>
      <c r="AF7" s="136">
        <f>IFERROR(INDEX([6]CFI!$T$4:$T$93,MATCH($B$5:$B$40,[6]CFI!$B$4:$B$93,0)),"")</f>
        <v>242.42576301000028</v>
      </c>
      <c r="AG7" s="136">
        <f>IFERROR(INDEX([7]CFI!$T$4:$T$93,MATCH($B$5:$B$40,[7]CFI!$B$4:$B$93,0)),"")</f>
        <v>311.01572840000136</v>
      </c>
      <c r="AH7" s="136">
        <f>IFERROR(INDEX([8]CFI!$T$4:$T$93,MATCH($B$5:$B$40,[8]CFI!$B$4:$B$93,0)),"")</f>
        <v>344.88175187000002</v>
      </c>
      <c r="AI7" s="136">
        <f>IFERROR(INDEX([2]CFI!$T$4:$T$93, MATCH($B$5:$B$40,[2]CFI!$B$4:$B$93,0)),"")</f>
        <v>340.38666733000002</v>
      </c>
    </row>
    <row r="8" spans="1:35" x14ac:dyDescent="0.35">
      <c r="A8" s="22"/>
      <c r="B8" s="149"/>
      <c r="C8" s="158"/>
      <c r="D8" s="137"/>
      <c r="E8" s="137"/>
      <c r="F8" s="137"/>
      <c r="G8" s="137"/>
      <c r="H8" s="137" t="str">
        <f>IFERROR(INDEX([4]CFI!$P$4:$P$93,MATCH($B$5:$B$40,[4]CFI!$B$4:$B$93,0)), "")</f>
        <v/>
      </c>
      <c r="I8" s="137" t="str">
        <f>IFERROR(INDEX([5]CFI!$P$4:$P$93, MATCH($B$5:$B$40,[5]CFI!$B$4:$B$93,0)),"")</f>
        <v/>
      </c>
      <c r="J8" s="137" t="str">
        <f>IFERROR(INDEX([6]CFI!$P$4:$P$93,MATCH($B$5:$B$40,[6]CFI!$B$4:$B$93,0)),"")</f>
        <v/>
      </c>
      <c r="K8" s="137" t="str">
        <f>IFERROR(INDEX([7]CFI!$P$4:$P$93,MATCH($B$5:$B$40,[7]CFI!$B$4:$B$93,0)),"")</f>
        <v/>
      </c>
      <c r="L8" s="137" t="str">
        <f>IFERROR(INDEX([8]CFI!$P$4:$P$93,MATCH($B$5:$B$40,[8]CFI!$B$4:$B$93,0)),"")</f>
        <v/>
      </c>
      <c r="M8" s="137" t="str">
        <f>IFERROR(INDEX([2]CFI!$P$4:$P$93, MATCH($B$5:$B$40,[2]CFI!$B$4:$B$93,0)),"")</f>
        <v/>
      </c>
      <c r="N8" s="137"/>
      <c r="O8" s="137"/>
      <c r="P8" s="137"/>
      <c r="Q8" s="137"/>
      <c r="R8" s="137"/>
      <c r="S8" s="137" t="str">
        <f>IFERROR(INDEX([4]CFI!$R$4:$R$93,MATCH($B$5:$B$40,[4]CFI!$B$4:$B$93,0)), "")</f>
        <v/>
      </c>
      <c r="T8" s="137" t="str">
        <f>IFERROR(INDEX([5]CFI!$R$4:$R$93, MATCH($B$5:$B$40,[5]CFI!$B$4:$B$93,0)),"")</f>
        <v/>
      </c>
      <c r="U8" s="137" t="str">
        <f>IFERROR(INDEX([6]CFI!$R$4:$R$93,MATCH($B$5:$B$40,[6]CFI!$B$4:$B$93,0)),"")</f>
        <v/>
      </c>
      <c r="V8" s="137" t="str">
        <f>IFERROR(INDEX([7]CFI!$R$4:$R$93,MATCH($B$5:$B$40,[7]CFI!$B$4:$B$93,0)),"")</f>
        <v/>
      </c>
      <c r="W8" s="137" t="str">
        <f>IFERROR(INDEX([8]CFI!$R$4:$R$93,MATCH($B$5:$B$40,[8]CFI!$B$4:$B$93,0)),"")</f>
        <v/>
      </c>
      <c r="X8" s="137" t="str">
        <f>IFERROR(INDEX([2]CFI!$R$4:$R$93, MATCH($B$5:$B$40,[2]CFI!$B$4:$B$93,0)),"")</f>
        <v/>
      </c>
      <c r="Y8" s="137"/>
      <c r="Z8" s="137"/>
      <c r="AA8" s="137"/>
      <c r="AB8" s="137"/>
      <c r="AC8" s="137"/>
      <c r="AD8" s="137" t="str">
        <f>IFERROR(INDEX([4]CFI!$T$4:$T$93,MATCH($B$5:$B$40,[4]CFI!$B$4:$B$93,0)), "")</f>
        <v/>
      </c>
      <c r="AE8" s="137" t="str">
        <f>IFERROR(INDEX([5]CFI!$T$4:$T$93, MATCH($B$5:$B$40,[5]CFI!$B$4:$B$93,0)),"")</f>
        <v/>
      </c>
      <c r="AF8" s="137" t="str">
        <f>IFERROR(INDEX([6]CFI!$T$4:$T$93,MATCH($B$5:$B$40,[6]CFI!$B$4:$B$93,0)),"")</f>
        <v/>
      </c>
      <c r="AG8" s="137" t="str">
        <f>IFERROR(INDEX([7]CFI!$T$4:$T$93,MATCH($B$5:$B$40,[7]CFI!$B$4:$B$93,0)),"")</f>
        <v/>
      </c>
      <c r="AH8" s="137" t="str">
        <f>IFERROR(INDEX([8]CFI!$T$4:$T$93,MATCH($B$5:$B$40,[8]CFI!$B$4:$B$93,0)),"")</f>
        <v/>
      </c>
      <c r="AI8" s="137" t="str">
        <f>IFERROR(INDEX([2]CFI!$T$4:$T$93, MATCH($B$5:$B$40,[2]CFI!$B$4:$B$93,0)),"")</f>
        <v/>
      </c>
    </row>
    <row r="9" spans="1:35" x14ac:dyDescent="0.35">
      <c r="A9" s="21" t="s">
        <v>39</v>
      </c>
      <c r="B9" s="145" t="s">
        <v>93</v>
      </c>
      <c r="C9" s="159">
        <v>-1882.962715317452</v>
      </c>
      <c r="D9" s="138">
        <v>176.19554127665145</v>
      </c>
      <c r="E9" s="138">
        <v>57.673888222319988</v>
      </c>
      <c r="F9" s="138">
        <v>1143.0236946287155</v>
      </c>
      <c r="G9" s="138">
        <v>310.49516342388165</v>
      </c>
      <c r="H9" s="138">
        <f>IFERROR(INDEX([4]CFI!$P$4:$P$93,MATCH($B$5:$B$40,[4]CFI!$B$4:$B$93,0)), "")</f>
        <v>-4.8789842266667058</v>
      </c>
      <c r="I9" s="138">
        <f>IFERROR(INDEX([5]CFI!$P$4:$P$93, MATCH($B$5:$B$40,[5]CFI!$B$4:$B$93,0)),"")</f>
        <v>-50.720226798816455</v>
      </c>
      <c r="J9" s="138">
        <f>IFERROR(INDEX([6]CFI!$P$4:$P$93,MATCH($B$5:$B$40,[6]CFI!$B$4:$B$93,0)),"")</f>
        <v>-169.46561551690019</v>
      </c>
      <c r="K9" s="138">
        <f>IFERROR(INDEX([7]CFI!$P$4:$P$93,MATCH($B$5:$B$40,[7]CFI!$B$4:$B$93,0)),"")</f>
        <v>73.207585123042008</v>
      </c>
      <c r="L9" s="138">
        <f>IFERROR(INDEX([8]CFI!$P$4:$P$93,MATCH($B$5:$B$40,[8]CFI!$B$4:$B$93,0)),"")</f>
        <v>70.787136532884162</v>
      </c>
      <c r="M9" s="138">
        <f>IFERROR(INDEX([2]CFI!$P$4:$P$93, MATCH($B$5:$B$40,[2]CFI!$B$4:$B$93,0)),"")</f>
        <v>264.56681667461277</v>
      </c>
      <c r="N9" s="138">
        <v>43.090112610999995</v>
      </c>
      <c r="O9" s="138">
        <v>94.383102800000003</v>
      </c>
      <c r="P9" s="138">
        <v>84.655252388000022</v>
      </c>
      <c r="Q9" s="138">
        <v>166.05641482249999</v>
      </c>
      <c r="R9" s="138">
        <v>240.35279299999999</v>
      </c>
      <c r="S9" s="138">
        <f>IFERROR(INDEX([4]CFI!$R$4:$R$93,MATCH($B$5:$B$40,[4]CFI!$B$4:$B$93,0)), "")</f>
        <v>43.006878014999991</v>
      </c>
      <c r="T9" s="138">
        <f>IFERROR(INDEX([5]CFI!$R$4:$R$93, MATCH($B$5:$B$40,[5]CFI!$B$4:$B$93,0)),"")</f>
        <v>53.263535797499991</v>
      </c>
      <c r="U9" s="138">
        <f>IFERROR(INDEX([6]CFI!$R$4:$R$93,MATCH($B$5:$B$40,[6]CFI!$B$4:$B$93,0)),"")</f>
        <v>70.577342999999985</v>
      </c>
      <c r="V9" s="138">
        <f>IFERROR(INDEX([7]CFI!$R$4:$R$93,MATCH($B$5:$B$40,[7]CFI!$B$4:$B$93,0)),"")</f>
        <v>89.556990164999988</v>
      </c>
      <c r="W9" s="138">
        <f>IFERROR(INDEX([8]CFI!$R$4:$R$93,MATCH($B$5:$B$40,[8]CFI!$B$4:$B$93,0)),"")</f>
        <v>86.88842955749999</v>
      </c>
      <c r="X9" s="138">
        <f>IFERROR(INDEX([2]CFI!$R$4:$R$93, MATCH($B$5:$B$40,[2]CFI!$B$4:$B$93,0)),"")</f>
        <v>136.47709094249998</v>
      </c>
      <c r="Y9" s="138">
        <v>1149.2676676367182</v>
      </c>
      <c r="Z9" s="138">
        <v>1269.6373283146997</v>
      </c>
      <c r="AA9" s="138">
        <v>1610.1042021384299</v>
      </c>
      <c r="AB9" s="138">
        <v>1199.323794547402</v>
      </c>
      <c r="AC9" s="138">
        <v>1564.0874864100001</v>
      </c>
      <c r="AD9" s="138" t="str">
        <f>IFERROR(INDEX([4]CFI!$T$4:$T$93,MATCH($B$5:$B$40,[4]CFI!$B$4:$B$93,0)), "")</f>
        <v>NA</v>
      </c>
      <c r="AE9" s="138" t="str">
        <f>IFERROR(INDEX([5]CFI!$T$4:$T$93, MATCH($B$5:$B$40,[5]CFI!$B$4:$B$93,0)),"")</f>
        <v>NA</v>
      </c>
      <c r="AF9" s="138" t="str">
        <f>IFERROR(INDEX([6]CFI!$T$4:$T$93,MATCH($B$5:$B$40,[6]CFI!$B$4:$B$93,0)),"")</f>
        <v>NA</v>
      </c>
      <c r="AG9" s="138" t="str">
        <f>IFERROR(INDEX([7]CFI!$T$4:$T$93,MATCH($B$5:$B$40,[7]CFI!$B$4:$B$93,0)),"")</f>
        <v>NA</v>
      </c>
      <c r="AH9" s="138" t="str">
        <f>IFERROR(INDEX([8]CFI!$T$4:$T$93,MATCH($B$5:$B$40,[8]CFI!$B$4:$B$93,0)),"")</f>
        <v>NA</v>
      </c>
      <c r="AI9" s="138" t="str">
        <f>IFERROR(INDEX([2]CFI!$T$4:$T$93, MATCH($B$5:$B$40,[2]CFI!$B$4:$B$93,0)),"")</f>
        <v>NA</v>
      </c>
    </row>
    <row r="10" spans="1:35" x14ac:dyDescent="0.35">
      <c r="A10" s="22"/>
      <c r="B10" s="149"/>
      <c r="C10" s="158"/>
      <c r="D10" s="137"/>
      <c r="E10" s="137"/>
      <c r="F10" s="137"/>
      <c r="G10" s="137"/>
      <c r="H10" s="137" t="str">
        <f>IFERROR(INDEX([4]CFI!$P$4:$P$93,MATCH($B$5:$B$40,[4]CFI!$B$4:$B$93,0)), "")</f>
        <v/>
      </c>
      <c r="I10" s="137" t="str">
        <f>IFERROR(INDEX([5]CFI!$P$4:$P$93, MATCH($B$5:$B$40,[5]CFI!$B$4:$B$93,0)),"")</f>
        <v/>
      </c>
      <c r="J10" s="137" t="str">
        <f>IFERROR(INDEX([6]CFI!$P$4:$P$93,MATCH($B$5:$B$40,[6]CFI!$B$4:$B$93,0)),"")</f>
        <v/>
      </c>
      <c r="K10" s="137" t="str">
        <f>IFERROR(INDEX([7]CFI!$P$4:$P$93,MATCH($B$5:$B$40,[7]CFI!$B$4:$B$93,0)),"")</f>
        <v/>
      </c>
      <c r="L10" s="137" t="str">
        <f>IFERROR(INDEX([8]CFI!$P$4:$P$93,MATCH($B$5:$B$40,[8]CFI!$B$4:$B$93,0)),"")</f>
        <v/>
      </c>
      <c r="M10" s="137" t="str">
        <f>IFERROR(INDEX([2]CFI!$P$4:$P$93, MATCH($B$5:$B$40,[2]CFI!$B$4:$B$93,0)),"")</f>
        <v/>
      </c>
      <c r="N10" s="137"/>
      <c r="O10" s="137"/>
      <c r="P10" s="137"/>
      <c r="Q10" s="137"/>
      <c r="R10" s="137"/>
      <c r="S10" s="137" t="str">
        <f>IFERROR(INDEX([4]CFI!$R$4:$R$93,MATCH($B$5:$B$40,[4]CFI!$B$4:$B$93,0)), "")</f>
        <v/>
      </c>
      <c r="T10" s="137" t="str">
        <f>IFERROR(INDEX([5]CFI!$R$4:$R$93, MATCH($B$5:$B$40,[5]CFI!$B$4:$B$93,0)),"")</f>
        <v/>
      </c>
      <c r="U10" s="137" t="str">
        <f>IFERROR(INDEX([6]CFI!$R$4:$R$93,MATCH($B$5:$B$40,[6]CFI!$B$4:$B$93,0)),"")</f>
        <v/>
      </c>
      <c r="V10" s="137" t="str">
        <f>IFERROR(INDEX([7]CFI!$R$4:$R$93,MATCH($B$5:$B$40,[7]CFI!$B$4:$B$93,0)),"")</f>
        <v/>
      </c>
      <c r="W10" s="137" t="str">
        <f>IFERROR(INDEX([8]CFI!$R$4:$R$93,MATCH($B$5:$B$40,[8]CFI!$B$4:$B$93,0)),"")</f>
        <v/>
      </c>
      <c r="X10" s="137" t="str">
        <f>IFERROR(INDEX([2]CFI!$R$4:$R$93, MATCH($B$5:$B$40,[2]CFI!$B$4:$B$93,0)),"")</f>
        <v/>
      </c>
      <c r="Y10" s="137"/>
      <c r="Z10" s="137"/>
      <c r="AA10" s="137"/>
      <c r="AB10" s="137"/>
      <c r="AC10" s="137"/>
      <c r="AD10" s="137" t="str">
        <f>IFERROR(INDEX([4]CFI!$T$4:$T$93,MATCH($B$5:$B$40,[4]CFI!$B$4:$B$93,0)), "")</f>
        <v/>
      </c>
      <c r="AE10" s="137" t="str">
        <f>IFERROR(INDEX([5]CFI!$T$4:$T$93, MATCH($B$5:$B$40,[5]CFI!$B$4:$B$93,0)),"")</f>
        <v/>
      </c>
      <c r="AF10" s="137" t="str">
        <f>IFERROR(INDEX([6]CFI!$T$4:$T$93,MATCH($B$5:$B$40,[6]CFI!$B$4:$B$93,0)),"")</f>
        <v/>
      </c>
      <c r="AG10" s="137" t="str">
        <f>IFERROR(INDEX([7]CFI!$T$4:$T$93,MATCH($B$5:$B$40,[7]CFI!$B$4:$B$93,0)),"")</f>
        <v/>
      </c>
      <c r="AH10" s="137" t="str">
        <f>IFERROR(INDEX([8]CFI!$T$4:$T$93,MATCH($B$5:$B$40,[8]CFI!$B$4:$B$93,0)),"")</f>
        <v/>
      </c>
      <c r="AI10" s="137" t="str">
        <f>IFERROR(INDEX([2]CFI!$T$4:$T$93, MATCH($B$5:$B$40,[2]CFI!$B$4:$B$93,0)),"")</f>
        <v/>
      </c>
    </row>
    <row r="11" spans="1:35" x14ac:dyDescent="0.35">
      <c r="A11" s="21" t="s">
        <v>40</v>
      </c>
      <c r="B11" s="145" t="s">
        <v>94</v>
      </c>
      <c r="C11" s="139">
        <f t="shared" ref="C11:AC11" si="0">C7/C5</f>
        <v>0.27648346820469838</v>
      </c>
      <c r="D11" s="139">
        <f t="shared" si="0"/>
        <v>0.31095559075055429</v>
      </c>
      <c r="E11" s="139">
        <f t="shared" si="0"/>
        <v>0.43107571021868357</v>
      </c>
      <c r="F11" s="139">
        <f t="shared" si="0"/>
        <v>0.29750298356415561</v>
      </c>
      <c r="G11" s="139">
        <f t="shared" si="0"/>
        <v>0.32137455689942945</v>
      </c>
      <c r="H11" s="139">
        <f>IFERROR(INDEX([4]CFI!$P$4:$P$93,MATCH($B$5:$B$40,[4]CFI!$B$4:$B$93,0)), "")</f>
        <v>0.32708459582195559</v>
      </c>
      <c r="I11" s="139">
        <f>IFERROR(INDEX([5]CFI!$P$4:$P$93, MATCH($B$5:$B$40,[5]CFI!$B$4:$B$93,0)),"")</f>
        <v>0.33071887573236131</v>
      </c>
      <c r="J11" s="139">
        <f>IFERROR(INDEX([6]CFI!$P$4:$P$93,MATCH($B$5:$B$40,[6]CFI!$B$4:$B$93,0)),"")</f>
        <v>0.3295971898594241</v>
      </c>
      <c r="K11" s="139">
        <f>IFERROR(INDEX([7]CFI!$P$4:$P$93,MATCH($B$5:$B$40,[7]CFI!$B$4:$B$93,0)),"")</f>
        <v>0.33401266876654206</v>
      </c>
      <c r="L11" s="139">
        <f>IFERROR(INDEX([8]CFI!$P$4:$P$93,MATCH($B$5:$B$40,[8]CFI!$B$4:$B$93,0)),"")</f>
        <v>0.34557050048186083</v>
      </c>
      <c r="M11" s="139">
        <f>IFERROR(INDEX([2]CFI!$P$4:$P$93, MATCH($B$5:$B$40,[2]CFI!$B$4:$B$93,0)),"")</f>
        <v>0.32970718529833176</v>
      </c>
      <c r="N11" s="139">
        <f t="shared" si="0"/>
        <v>0.17415037338590267</v>
      </c>
      <c r="O11" s="139">
        <f t="shared" si="0"/>
        <v>0.11368578028663959</v>
      </c>
      <c r="P11" s="139">
        <f t="shared" si="0"/>
        <v>0.22020059654980034</v>
      </c>
      <c r="Q11" s="139">
        <f t="shared" si="0"/>
        <v>7.1329214784811953E-2</v>
      </c>
      <c r="R11" s="139">
        <f t="shared" si="0"/>
        <v>7.0446323007491402E-2</v>
      </c>
      <c r="S11" s="139">
        <f>IFERROR(INDEX([4]CFI!$R$4:$R$93,MATCH($B$5:$B$40,[4]CFI!$B$4:$B$93,0)), "")</f>
        <v>4.8914213527995389E-2</v>
      </c>
      <c r="T11" s="139">
        <f>IFERROR(INDEX([5]CFI!$R$4:$R$93, MATCH($B$5:$B$40,[5]CFI!$B$4:$B$93,0)),"")</f>
        <v>5.37826732288854E-2</v>
      </c>
      <c r="U11" s="139">
        <f>IFERROR(INDEX([6]CFI!$R$4:$R$93,MATCH($B$5:$B$40,[6]CFI!$B$4:$B$93,0)),"")</f>
        <v>7.2739200581029451E-2</v>
      </c>
      <c r="V11" s="139">
        <f>IFERROR(INDEX([7]CFI!$R$4:$R$93,MATCH($B$5:$B$40,[7]CFI!$B$4:$B$93,0)),"")</f>
        <v>4.7841932479224837E-2</v>
      </c>
      <c r="W11" s="139">
        <f>IFERROR(INDEX([8]CFI!$R$4:$R$93,MATCH($B$5:$B$40,[8]CFI!$B$4:$B$93,0)),"")</f>
        <v>4.601835285125E-2</v>
      </c>
      <c r="X11" s="139">
        <f>IFERROR(INDEX([2]CFI!$R$4:$R$93, MATCH($B$5:$B$40,[2]CFI!$B$4:$B$93,0)),"")</f>
        <v>4.519379063467148E-2</v>
      </c>
      <c r="Y11" s="139">
        <f t="shared" si="0"/>
        <v>2.5513618300011309E-2</v>
      </c>
      <c r="Z11" s="139">
        <f t="shared" si="0"/>
        <v>1.8416607218395126E-2</v>
      </c>
      <c r="AA11" s="139">
        <f t="shared" si="0"/>
        <v>7.5634686503555553E-3</v>
      </c>
      <c r="AB11" s="139">
        <f t="shared" si="0"/>
        <v>1.091029155438028E-2</v>
      </c>
      <c r="AC11" s="139">
        <f t="shared" si="0"/>
        <v>9.416811509069407E-3</v>
      </c>
      <c r="AD11" s="139">
        <f>IFERROR(INDEX([4]CFI!$T$4:$T$93,MATCH($B$5:$B$40,[4]CFI!$B$4:$B$93,0)), "")</f>
        <v>1.3042051560392419E-2</v>
      </c>
      <c r="AE11" s="139">
        <f>IFERROR(INDEX([5]CFI!$T$4:$T$93, MATCH($B$5:$B$40,[5]CFI!$B$4:$B$93,0)),"")</f>
        <v>1.3038695013128999E-2</v>
      </c>
      <c r="AF11" s="139">
        <f>IFERROR(INDEX([6]CFI!$T$4:$T$93,MATCH($B$5:$B$40,[6]CFI!$B$4:$B$93,0)),"")</f>
        <v>1.2934027561072786E-2</v>
      </c>
      <c r="AG11" s="139">
        <f>IFERROR(INDEX([7]CFI!$T$4:$T$93,MATCH($B$5:$B$40,[7]CFI!$B$4:$B$93,0)),"")</f>
        <v>1.6847610693495555E-2</v>
      </c>
      <c r="AH11" s="139">
        <f>IFERROR(INDEX([8]CFI!$T$4:$T$93,MATCH($B$5:$B$40,[8]CFI!$B$4:$B$93,0)),"")</f>
        <v>1.863761519996909E-2</v>
      </c>
      <c r="AI11" s="139">
        <f>IFERROR(INDEX([2]CFI!$T$4:$T$93, MATCH($B$5:$B$40,[2]CFI!$B$4:$B$93,0)),"")</f>
        <v>1.8237988574802178E-2</v>
      </c>
    </row>
    <row r="12" spans="1:35" x14ac:dyDescent="0.35">
      <c r="A12" s="22"/>
      <c r="B12" s="149"/>
      <c r="C12" s="158"/>
      <c r="D12" s="137"/>
      <c r="E12" s="137"/>
      <c r="F12" s="137"/>
      <c r="G12" s="137"/>
      <c r="H12" s="137" t="str">
        <f>IFERROR(INDEX([4]CFI!$P$4:$P$93,MATCH($B$5:$B$40,[4]CFI!$B$4:$B$93,0)), "")</f>
        <v/>
      </c>
      <c r="I12" s="137" t="str">
        <f>IFERROR(INDEX([5]CFI!$P$4:$P$93, MATCH($B$5:$B$40,[5]CFI!$B$4:$B$93,0)),"")</f>
        <v/>
      </c>
      <c r="J12" s="137" t="str">
        <f>IFERROR(INDEX([6]CFI!$P$4:$P$93,MATCH($B$5:$B$40,[6]CFI!$B$4:$B$93,0)),"")</f>
        <v/>
      </c>
      <c r="K12" s="137" t="str">
        <f>IFERROR(INDEX([7]CFI!$P$4:$P$93,MATCH($B$5:$B$40,[7]CFI!$B$4:$B$93,0)),"")</f>
        <v/>
      </c>
      <c r="L12" s="137" t="str">
        <f>IFERROR(INDEX([8]CFI!$P$4:$P$93,MATCH($B$5:$B$40,[8]CFI!$B$4:$B$93,0)),"")</f>
        <v/>
      </c>
      <c r="M12" s="137" t="str">
        <f>IFERROR(INDEX([2]CFI!$P$4:$P$93, MATCH($B$5:$B$40,[2]CFI!$B$4:$B$93,0)),"")</f>
        <v/>
      </c>
      <c r="N12" s="137"/>
      <c r="O12" s="137"/>
      <c r="P12" s="137"/>
      <c r="Q12" s="137"/>
      <c r="R12" s="137"/>
      <c r="S12" s="137" t="str">
        <f>IFERROR(INDEX([4]CFI!$R$4:$R$93,MATCH($B$5:$B$40,[4]CFI!$B$4:$B$93,0)), "")</f>
        <v/>
      </c>
      <c r="T12" s="137" t="str">
        <f>IFERROR(INDEX([5]CFI!$R$4:$R$93, MATCH($B$5:$B$40,[5]CFI!$B$4:$B$93,0)),"")</f>
        <v/>
      </c>
      <c r="U12" s="137" t="str">
        <f>IFERROR(INDEX([6]CFI!$R$4:$R$93,MATCH($B$5:$B$40,[6]CFI!$B$4:$B$93,0)),"")</f>
        <v/>
      </c>
      <c r="V12" s="137" t="str">
        <f>IFERROR(INDEX([7]CFI!$R$4:$R$93,MATCH($B$5:$B$40,[7]CFI!$B$4:$B$93,0)),"")</f>
        <v/>
      </c>
      <c r="W12" s="137" t="str">
        <f>IFERROR(INDEX([8]CFI!$R$4:$R$93,MATCH($B$5:$B$40,[8]CFI!$B$4:$B$93,0)),"")</f>
        <v/>
      </c>
      <c r="X12" s="137" t="str">
        <f>IFERROR(INDEX([2]CFI!$R$4:$R$93, MATCH($B$5:$B$40,[2]CFI!$B$4:$B$93,0)),"")</f>
        <v/>
      </c>
      <c r="Y12" s="137"/>
      <c r="Z12" s="137"/>
      <c r="AA12" s="137"/>
      <c r="AB12" s="137"/>
      <c r="AC12" s="137"/>
      <c r="AD12" s="137" t="str">
        <f>IFERROR(INDEX([4]CFI!$T$4:$T$93,MATCH($B$5:$B$40,[4]CFI!$B$4:$B$93,0)), "")</f>
        <v/>
      </c>
      <c r="AE12" s="137" t="str">
        <f>IFERROR(INDEX([5]CFI!$T$4:$T$93, MATCH($B$5:$B$40,[5]CFI!$B$4:$B$93,0)),"")</f>
        <v/>
      </c>
      <c r="AF12" s="137" t="str">
        <f>IFERROR(INDEX([6]CFI!$T$4:$T$93,MATCH($B$5:$B$40,[6]CFI!$B$4:$B$93,0)),"")</f>
        <v/>
      </c>
      <c r="AG12" s="137" t="str">
        <f>IFERROR(INDEX([7]CFI!$T$4:$T$93,MATCH($B$5:$B$40,[7]CFI!$B$4:$B$93,0)),"")</f>
        <v/>
      </c>
      <c r="AH12" s="137" t="str">
        <f>IFERROR(INDEX([8]CFI!$T$4:$T$93,MATCH($B$5:$B$40,[8]CFI!$B$4:$B$93,0)),"")</f>
        <v/>
      </c>
      <c r="AI12" s="137" t="str">
        <f>IFERROR(INDEX([2]CFI!$T$4:$T$93, MATCH($B$5:$B$40,[2]CFI!$B$4:$B$93,0)),"")</f>
        <v/>
      </c>
    </row>
    <row r="13" spans="1:35" x14ac:dyDescent="0.35">
      <c r="A13" s="21" t="s">
        <v>41</v>
      </c>
      <c r="B13" s="145" t="s">
        <v>95</v>
      </c>
      <c r="C13" s="139">
        <f t="shared" ref="C13:R13" si="1">C14/C15</f>
        <v>2.8284207015906431E-2</v>
      </c>
      <c r="D13" s="139">
        <f t="shared" si="1"/>
        <v>3.6344260826881893E-2</v>
      </c>
      <c r="E13" s="139">
        <f t="shared" si="1"/>
        <v>4.7410148051136053E-2</v>
      </c>
      <c r="F13" s="139">
        <f t="shared" si="1"/>
        <v>9.6237985991200495E-2</v>
      </c>
      <c r="G13" s="139">
        <f t="shared" si="1"/>
        <v>0.10042977253098423</v>
      </c>
      <c r="H13" s="139">
        <f>IFERROR(INDEX([4]CFI!$P$4:$P$93,MATCH($B$5:$B$40,[4]CFI!$B$4:$B$93,0)), "")</f>
        <v>0.12637331521878464</v>
      </c>
      <c r="I13" s="139">
        <f>IFERROR(INDEX([5]CFI!$P$4:$P$93, MATCH($B$5:$B$40,[5]CFI!$B$4:$B$93,0)),"")</f>
        <v>0.12347388750924912</v>
      </c>
      <c r="J13" s="139">
        <f>IFERROR(INDEX([6]CFI!$P$4:$P$93,MATCH($B$5:$B$40,[6]CFI!$B$4:$B$93,0)),"")</f>
        <v>9.5111916063573401E-2</v>
      </c>
      <c r="K13" s="139">
        <f>IFERROR(INDEX([7]CFI!$P$4:$P$93,MATCH($B$5:$B$40,[7]CFI!$B$4:$B$93,0)),"")</f>
        <v>0.13390265156450734</v>
      </c>
      <c r="L13" s="139">
        <f>IFERROR(INDEX([8]CFI!$P$4:$P$93,MATCH($B$5:$B$40,[8]CFI!$B$4:$B$93,0)),"")</f>
        <v>0.13852378747278643</v>
      </c>
      <c r="M13" s="139">
        <f>IFERROR(INDEX([2]CFI!$P$4:$P$93, MATCH($B$5:$B$40,[2]CFI!$B$4:$B$93,0)),"")</f>
        <v>0.1419963480479535</v>
      </c>
      <c r="N13" s="139">
        <f t="shared" si="1"/>
        <v>0.20122971717782934</v>
      </c>
      <c r="O13" s="139">
        <f t="shared" si="1"/>
        <v>0.18471465530902478</v>
      </c>
      <c r="P13" s="139">
        <f t="shared" si="1"/>
        <v>0.21699491264391146</v>
      </c>
      <c r="Q13" s="139">
        <f t="shared" si="1"/>
        <v>0.21734367682274186</v>
      </c>
      <c r="R13" s="139">
        <f t="shared" si="1"/>
        <v>0.18962786063867135</v>
      </c>
      <c r="S13" s="139">
        <f>IFERROR(INDEX([4]CFI!$R$4:$R$93,MATCH($B$5:$B$40,[4]CFI!$B$4:$B$93,0)), "")</f>
        <v>0.26565927345426782</v>
      </c>
      <c r="T13" s="139">
        <f>IFERROR(INDEX([5]CFI!$R$4:$R$93, MATCH($B$5:$B$40,[5]CFI!$B$4:$B$93,0)),"")</f>
        <v>0.26201032913116767</v>
      </c>
      <c r="U13" s="139">
        <f>IFERROR(INDEX([6]CFI!$R$4:$R$93,MATCH($B$5:$B$40,[6]CFI!$B$4:$B$93,0)),"")</f>
        <v>0.25715672714901205</v>
      </c>
      <c r="V13" s="139">
        <f>IFERROR(INDEX([7]CFI!$R$4:$R$93,MATCH($B$5:$B$40,[7]CFI!$B$4:$B$93,0)),"")</f>
        <v>0.23776062902159517</v>
      </c>
      <c r="W13" s="139">
        <f>IFERROR(INDEX([8]CFI!$R$4:$R$93,MATCH($B$5:$B$40,[8]CFI!$B$4:$B$93,0)),"")</f>
        <v>0.2389100653266725</v>
      </c>
      <c r="X13" s="139">
        <f>IFERROR(INDEX([2]CFI!$R$4:$R$93, MATCH($B$5:$B$40,[2]CFI!$B$4:$B$93,0)),"")</f>
        <v>0.23697086472563697</v>
      </c>
      <c r="Y13" s="139" t="s">
        <v>4</v>
      </c>
      <c r="Z13" s="139" t="s">
        <v>4</v>
      </c>
      <c r="AA13" s="139" t="s">
        <v>4</v>
      </c>
      <c r="AB13" s="139" t="s">
        <v>4</v>
      </c>
      <c r="AC13" s="139" t="s">
        <v>4</v>
      </c>
      <c r="AD13" s="139" t="str">
        <f>IFERROR(INDEX([4]CFI!$T$4:$T$93,MATCH($B$5:$B$40,[4]CFI!$B$4:$B$93,0)), "")</f>
        <v>NA</v>
      </c>
      <c r="AE13" s="139" t="str">
        <f>IFERROR(INDEX([5]CFI!$T$4:$T$93, MATCH($B$5:$B$40,[5]CFI!$B$4:$B$93,0)),"")</f>
        <v>NA</v>
      </c>
      <c r="AF13" s="139" t="str">
        <f>IFERROR(INDEX([6]CFI!$T$4:$T$93,MATCH($B$5:$B$40,[6]CFI!$B$4:$B$93,0)),"")</f>
        <v>NA</v>
      </c>
      <c r="AG13" s="139" t="str">
        <f>IFERROR(INDEX([7]CFI!$T$4:$T$93,MATCH($B$5:$B$40,[7]CFI!$B$4:$B$93,0)),"")</f>
        <v>NA</v>
      </c>
      <c r="AH13" s="139" t="str">
        <f>IFERROR(INDEX([8]CFI!$T$4:$T$93,MATCH($B$5:$B$40,[8]CFI!$B$4:$B$93,0)),"")</f>
        <v>NA</v>
      </c>
      <c r="AI13" s="139" t="str">
        <f>IFERROR(INDEX([2]CFI!$T$4:$T$93, MATCH($B$5:$B$40,[2]CFI!$B$4:$B$93,0)),"")</f>
        <v>NA</v>
      </c>
    </row>
    <row r="14" spans="1:35" x14ac:dyDescent="0.35">
      <c r="A14" s="21"/>
      <c r="B14" s="150" t="s">
        <v>10</v>
      </c>
      <c r="C14" s="142">
        <v>576.28941030532746</v>
      </c>
      <c r="D14" s="140">
        <v>776.29121074532702</v>
      </c>
      <c r="E14" s="140">
        <v>1029.2991122881963</v>
      </c>
      <c r="F14" s="140">
        <v>2051.1870896885366</v>
      </c>
      <c r="G14" s="140">
        <v>2051.18708969</v>
      </c>
      <c r="H14" s="140">
        <f>IFERROR(INDEX([4]CFI!$P$4:$P$93,MATCH($B$5:$B$40,[4]CFI!$B$4:$B$93,0)), "")</f>
        <v>2442.0060608445997</v>
      </c>
      <c r="I14" s="140">
        <f>IFERROR(INDEX([5]CFI!$P$4:$P$93, MATCH($B$5:$B$40,[5]CFI!$B$4:$B$93,0)),"")</f>
        <v>2396.1648182724498</v>
      </c>
      <c r="J14" s="140">
        <f>IFERROR(INDEX([6]CFI!$P$4:$P$93,MATCH($B$5:$B$40,[6]CFI!$B$4:$B$93,0)),"")</f>
        <v>1881.7214741731</v>
      </c>
      <c r="K14" s="140">
        <f>IFERROR(INDEX([7]CFI!$P$4:$P$93,MATCH($B$5:$B$40,[7]CFI!$B$4:$B$93,0)),"")</f>
        <v>2649.9030450712671</v>
      </c>
      <c r="L14" s="140">
        <f>IFERROR(INDEX([8]CFI!$P$4:$P$93,MATCH($B$5:$B$40,[8]CFI!$B$4:$B$93,0)),"")</f>
        <v>2649.9030450712698</v>
      </c>
      <c r="M14" s="140">
        <f>IFERROR(INDEX([2]CFI!$P$4:$P$93, MATCH($B$5:$B$40,[2]CFI!$B$4:$B$93,0)),"")</f>
        <v>2649.9030450712667</v>
      </c>
      <c r="N14" s="140">
        <v>454.05460399999998</v>
      </c>
      <c r="O14" s="140">
        <v>454.05460399999998</v>
      </c>
      <c r="P14" s="140">
        <v>592.96659200099998</v>
      </c>
      <c r="Q14" s="140">
        <v>750.64298399999996</v>
      </c>
      <c r="R14" s="140">
        <v>750.64298399999996</v>
      </c>
      <c r="S14" s="140">
        <f>IFERROR(INDEX([4]CFI!$R$4:$R$93,MATCH($B$5:$B$40,[4]CFI!$B$4:$B$93,0)), "")</f>
        <v>990.99577699999998</v>
      </c>
      <c r="T14" s="140">
        <f>IFERROR(INDEX([5]CFI!$R$4:$R$93, MATCH($B$5:$B$40,[5]CFI!$B$4:$B$93,0)),"")</f>
        <v>990.99577699999998</v>
      </c>
      <c r="U14" s="140">
        <f>IFERROR(INDEX([6]CFI!$R$4:$R$93,MATCH($B$5:$B$40,[6]CFI!$B$4:$B$93,0)),"")</f>
        <v>990.99577699999998</v>
      </c>
      <c r="V14" s="140">
        <f>IFERROR(INDEX([7]CFI!$R$4:$R$93,MATCH($B$5:$B$40,[7]CFI!$B$4:$B$93,0)),"")</f>
        <v>930.99577699999998</v>
      </c>
      <c r="W14" s="140">
        <f>IFERROR(INDEX([8]CFI!$R$4:$R$93,MATCH($B$5:$B$40,[8]CFI!$B$4:$B$93,0)),"")</f>
        <v>930.99577699999998</v>
      </c>
      <c r="X14" s="140">
        <f>IFERROR(INDEX([2]CFI!$R$4:$R$93, MATCH($B$5:$B$40,[2]CFI!$B$4:$B$93,0)),"")</f>
        <v>930.99577699999998</v>
      </c>
      <c r="Y14" s="140" t="s">
        <v>4</v>
      </c>
      <c r="Z14" s="140" t="s">
        <v>4</v>
      </c>
      <c r="AA14" s="140" t="s">
        <v>4</v>
      </c>
      <c r="AB14" s="140" t="s">
        <v>4</v>
      </c>
      <c r="AC14" s="140" t="s">
        <v>4</v>
      </c>
      <c r="AD14" s="140" t="str">
        <f>IFERROR(INDEX([4]CFI!$T$4:$T$93,MATCH($B$5:$B$40,[4]CFI!$B$4:$B$93,0)), "")</f>
        <v>NA</v>
      </c>
      <c r="AE14" s="140" t="str">
        <f>IFERROR(INDEX([5]CFI!$T$4:$T$93, MATCH($B$5:$B$40,[5]CFI!$B$4:$B$93,0)),"")</f>
        <v>NA</v>
      </c>
      <c r="AF14" s="140" t="str">
        <f>IFERROR(INDEX([6]CFI!$T$4:$T$93,MATCH($B$5:$B$40,[6]CFI!$B$4:$B$93,0)),"")</f>
        <v>NA</v>
      </c>
      <c r="AG14" s="140" t="str">
        <f>IFERROR(INDEX([7]CFI!$T$4:$T$93,MATCH($B$5:$B$40,[7]CFI!$B$4:$B$93,0)),"")</f>
        <v>NA</v>
      </c>
      <c r="AH14" s="140" t="str">
        <f>IFERROR(INDEX([8]CFI!$T$4:$T$93,MATCH($B$5:$B$40,[8]CFI!$B$4:$B$93,0)),"")</f>
        <v>NA</v>
      </c>
      <c r="AI14" s="140" t="str">
        <f>IFERROR(INDEX([2]CFI!$T$4:$T$93, MATCH($B$5:$B$40,[2]CFI!$B$4:$B$93,0)),"")</f>
        <v>NA</v>
      </c>
    </row>
    <row r="15" spans="1:35" x14ac:dyDescent="0.35">
      <c r="A15" s="21"/>
      <c r="B15" s="150" t="s">
        <v>11</v>
      </c>
      <c r="C15" s="142">
        <v>20374.953767706291</v>
      </c>
      <c r="D15" s="140">
        <v>21359.389160314033</v>
      </c>
      <c r="E15" s="140">
        <v>21710.523054642348</v>
      </c>
      <c r="F15" s="140">
        <v>21313.695092040751</v>
      </c>
      <c r="G15" s="140">
        <v>20424.093752250363</v>
      </c>
      <c r="H15" s="140">
        <f>IFERROR(INDEX([4]CFI!$P$4:$P$93,MATCH($B$5:$B$40,[4]CFI!$B$4:$B$93,0)), "")</f>
        <v>19323.747712219629</v>
      </c>
      <c r="I15" s="140">
        <f>IFERROR(INDEX([5]CFI!$P$4:$P$93, MATCH($B$5:$B$40,[5]CFI!$B$4:$B$93,0)),"")</f>
        <v>19406.247479597328</v>
      </c>
      <c r="J15" s="140">
        <f>IFERROR(INDEX([6]CFI!$P$4:$P$93,MATCH($B$5:$B$40,[6]CFI!$B$4:$B$93,0)),"")</f>
        <v>19784.287311753298</v>
      </c>
      <c r="K15" s="140">
        <f>IFERROR(INDEX([7]CFI!$P$4:$P$93,MATCH($B$5:$B$40,[7]CFI!$B$4:$B$93,0)),"")</f>
        <v>19789.77274990467</v>
      </c>
      <c r="L15" s="140">
        <f>IFERROR(INDEX([8]CFI!$P$4:$P$93,MATCH($B$5:$B$40,[8]CFI!$B$4:$B$93,0)),"")</f>
        <v>19129.588451310967</v>
      </c>
      <c r="M15" s="140">
        <f>IFERROR(INDEX([2]CFI!$P$4:$P$93, MATCH($B$5:$B$40,[2]CFI!$B$4:$B$93,0)),"")</f>
        <v>18661.768992653033</v>
      </c>
      <c r="N15" s="140">
        <v>2256.3993547669997</v>
      </c>
      <c r="O15" s="140">
        <v>2458.1406561399995</v>
      </c>
      <c r="P15" s="140">
        <v>2732.6290039529999</v>
      </c>
      <c r="Q15" s="140">
        <v>3453.7143889959998</v>
      </c>
      <c r="R15" s="140">
        <v>3958.5057885050001</v>
      </c>
      <c r="S15" s="140">
        <f>IFERROR(INDEX([4]CFI!$R$4:$R$93,MATCH($B$5:$B$40,[4]CFI!$B$4:$B$93,0)), "")</f>
        <v>3730.3263090140003</v>
      </c>
      <c r="T15" s="140">
        <f>IFERROR(INDEX([5]CFI!$R$4:$R$93, MATCH($B$5:$B$40,[5]CFI!$B$4:$B$93,0)),"")</f>
        <v>3782.2775166390006</v>
      </c>
      <c r="U15" s="140">
        <f>IFERROR(INDEX([6]CFI!$R$4:$R$93,MATCH($B$5:$B$40,[6]CFI!$B$4:$B$93,0)),"")</f>
        <v>3853.6646036320003</v>
      </c>
      <c r="V15" s="140">
        <f>IFERROR(INDEX([7]CFI!$R$4:$R$93,MATCH($B$5:$B$40,[7]CFI!$B$4:$B$93,0)),"")</f>
        <v>3915.6852033540004</v>
      </c>
      <c r="W15" s="140">
        <f>IFERROR(INDEX([8]CFI!$R$4:$R$93,MATCH($B$5:$B$40,[8]CFI!$B$4:$B$93,0)),"")</f>
        <v>3896.8461865640006</v>
      </c>
      <c r="X15" s="140">
        <f>IFERROR(INDEX([2]CFI!$R$4:$R$93, MATCH($B$5:$B$40,[2]CFI!$B$4:$B$93,0)),"")</f>
        <v>3928.735197375001</v>
      </c>
      <c r="Y15" s="140" t="s">
        <v>4</v>
      </c>
      <c r="Z15" s="140" t="s">
        <v>4</v>
      </c>
      <c r="AA15" s="140" t="s">
        <v>4</v>
      </c>
      <c r="AB15" s="140" t="s">
        <v>4</v>
      </c>
      <c r="AC15" s="140" t="s">
        <v>4</v>
      </c>
      <c r="AD15" s="140" t="str">
        <f>IFERROR(INDEX([4]CFI!$T$4:$T$93,MATCH($B$5:$B$40,[4]CFI!$B$4:$B$93,0)), "")</f>
        <v>NA</v>
      </c>
      <c r="AE15" s="140" t="str">
        <f>IFERROR(INDEX([5]CFI!$T$4:$T$93, MATCH($B$5:$B$40,[5]CFI!$B$4:$B$93,0)),"")</f>
        <v>NA</v>
      </c>
      <c r="AF15" s="140" t="str">
        <f>IFERROR(INDEX([6]CFI!$T$4:$T$93,MATCH($B$5:$B$40,[6]CFI!$B$4:$B$93,0)),"")</f>
        <v>NA</v>
      </c>
      <c r="AG15" s="140" t="str">
        <f>IFERROR(INDEX([7]CFI!$T$4:$T$93,MATCH($B$5:$B$40,[7]CFI!$B$4:$B$93,0)),"")</f>
        <v>NA</v>
      </c>
      <c r="AH15" s="140" t="str">
        <f>IFERROR(INDEX([8]CFI!$T$4:$T$93,MATCH($B$5:$B$40,[8]CFI!$B$4:$B$93,0)),"")</f>
        <v>NA</v>
      </c>
      <c r="AI15" s="140" t="str">
        <f>IFERROR(INDEX([2]CFI!$T$4:$T$93, MATCH($B$5:$B$40,[2]CFI!$B$4:$B$93,0)),"")</f>
        <v>NA</v>
      </c>
    </row>
    <row r="16" spans="1:35" x14ac:dyDescent="0.35">
      <c r="A16" s="21"/>
      <c r="B16" s="150"/>
      <c r="C16" s="160"/>
      <c r="D16" s="141"/>
      <c r="E16" s="141"/>
      <c r="F16" s="141"/>
      <c r="G16" s="141"/>
      <c r="H16" s="141" t="str">
        <f>IFERROR(INDEX([4]CFI!$P$4:$P$93,MATCH($B$5:$B$40,[4]CFI!$B$4:$B$93,0)), "")</f>
        <v/>
      </c>
      <c r="I16" s="141" t="str">
        <f>IFERROR(INDEX([5]CFI!$P$4:$P$93, MATCH($B$5:$B$40,[5]CFI!$B$4:$B$93,0)),"")</f>
        <v/>
      </c>
      <c r="J16" s="141" t="str">
        <f>IFERROR(INDEX([6]CFI!$P$4:$P$93,MATCH($B$5:$B$40,[6]CFI!$B$4:$B$93,0)),"")</f>
        <v/>
      </c>
      <c r="K16" s="141" t="str">
        <f>IFERROR(INDEX([7]CFI!$P$4:$P$93,MATCH($B$5:$B$40,[7]CFI!$B$4:$B$93,0)),"")</f>
        <v/>
      </c>
      <c r="L16" s="141" t="str">
        <f>IFERROR(INDEX([8]CFI!$P$4:$P$93,MATCH($B$5:$B$40,[8]CFI!$B$4:$B$93,0)),"")</f>
        <v/>
      </c>
      <c r="M16" s="141" t="str">
        <f>IFERROR(INDEX([2]CFI!$P$4:$P$93, MATCH($B$5:$B$40,[2]CFI!$B$4:$B$93,0)),"")</f>
        <v/>
      </c>
      <c r="N16" s="141"/>
      <c r="O16" s="141"/>
      <c r="P16" s="141"/>
      <c r="Q16" s="141"/>
      <c r="R16" s="141" t="s">
        <v>5</v>
      </c>
      <c r="S16" s="141" t="str">
        <f>IFERROR(INDEX([4]CFI!$R$4:$R$93,MATCH($B$5:$B$40,[4]CFI!$B$4:$B$93,0)), "")</f>
        <v/>
      </c>
      <c r="T16" s="141" t="str">
        <f>IFERROR(INDEX([5]CFI!$R$4:$R$93, MATCH($B$5:$B$40,[5]CFI!$B$4:$B$93,0)),"")</f>
        <v/>
      </c>
      <c r="U16" s="141" t="str">
        <f>IFERROR(INDEX([6]CFI!$R$4:$R$93,MATCH($B$5:$B$40,[6]CFI!$B$4:$B$93,0)),"")</f>
        <v/>
      </c>
      <c r="V16" s="141" t="str">
        <f>IFERROR(INDEX([7]CFI!$R$4:$R$93,MATCH($B$5:$B$40,[7]CFI!$B$4:$B$93,0)),"")</f>
        <v/>
      </c>
      <c r="W16" s="141" t="str">
        <f>IFERROR(INDEX([8]CFI!$R$4:$R$93,MATCH($B$5:$B$40,[8]CFI!$B$4:$B$93,0)),"")</f>
        <v/>
      </c>
      <c r="X16" s="141" t="str">
        <f>IFERROR(INDEX([2]CFI!$R$4:$R$93, MATCH($B$5:$B$40,[2]CFI!$B$4:$B$93,0)),"")</f>
        <v/>
      </c>
      <c r="Y16" s="141"/>
      <c r="Z16" s="141"/>
      <c r="AA16" s="141"/>
      <c r="AB16" s="141"/>
      <c r="AC16" s="141"/>
      <c r="AD16" s="141" t="str">
        <f>IFERROR(INDEX([4]CFI!$T$4:$T$93,MATCH($B$5:$B$40,[4]CFI!$B$4:$B$93,0)), "")</f>
        <v/>
      </c>
      <c r="AE16" s="141" t="str">
        <f>IFERROR(INDEX([5]CFI!$T$4:$T$93, MATCH($B$5:$B$40,[5]CFI!$B$4:$B$93,0)),"")</f>
        <v/>
      </c>
      <c r="AF16" s="141" t="str">
        <f>IFERROR(INDEX([6]CFI!$T$4:$T$93,MATCH($B$5:$B$40,[6]CFI!$B$4:$B$93,0)),"")</f>
        <v/>
      </c>
      <c r="AG16" s="141" t="str">
        <f>IFERROR(INDEX([7]CFI!$T$4:$T$93,MATCH($B$5:$B$40,[7]CFI!$B$4:$B$93,0)),"")</f>
        <v/>
      </c>
      <c r="AH16" s="141" t="str">
        <f>IFERROR(INDEX([8]CFI!$T$4:$T$93,MATCH($B$5:$B$40,[8]CFI!$B$4:$B$93,0)),"")</f>
        <v/>
      </c>
      <c r="AI16" s="141" t="str">
        <f>IFERROR(INDEX([2]CFI!$T$4:$T$93, MATCH($B$5:$B$40,[2]CFI!$B$4:$B$93,0)),"")</f>
        <v/>
      </c>
    </row>
    <row r="17" spans="1:35" x14ac:dyDescent="0.35">
      <c r="A17" s="21" t="s">
        <v>42</v>
      </c>
      <c r="B17" s="145" t="s">
        <v>96</v>
      </c>
      <c r="C17" s="139">
        <f t="shared" ref="C17:R17" si="2">C18/C19</f>
        <v>4.7072201195148891E-2</v>
      </c>
      <c r="D17" s="139">
        <f t="shared" si="2"/>
        <v>7.2688521653763785E-2</v>
      </c>
      <c r="E17" s="139">
        <f t="shared" si="2"/>
        <v>9.4820296102272106E-2</v>
      </c>
      <c r="F17" s="139">
        <f t="shared" si="2"/>
        <v>0.16812697897976409</v>
      </c>
      <c r="G17" s="139">
        <f t="shared" si="2"/>
        <v>0.19751420673672257</v>
      </c>
      <c r="H17" s="139">
        <f>IFERROR(INDEX([4]CFI!$P$4:$P$93,MATCH($B$5:$B$40,[4]CFI!$B$4:$B$93,0)), "")</f>
        <v>0.21266596165586973</v>
      </c>
      <c r="I17" s="139">
        <f>IFERROR(INDEX([5]CFI!$P$4:$P$93, MATCH($B$5:$B$40,[5]CFI!$B$4:$B$93,0)),"")</f>
        <v>0.20921695812655355</v>
      </c>
      <c r="J17" s="139">
        <f>IFERROR(INDEX([6]CFI!$P$4:$P$93,MATCH($B$5:$B$40,[6]CFI!$B$4:$B$93,0)),"")</f>
        <v>0.1792585246932914</v>
      </c>
      <c r="K17" s="139">
        <f>IFERROR(INDEX([7]CFI!$P$4:$P$93,MATCH($B$5:$B$40,[7]CFI!$B$4:$B$93,0)),"")</f>
        <v>0.22172519953042139</v>
      </c>
      <c r="L17" s="139">
        <f>IFERROR(INDEX([8]CFI!$P$4:$P$93,MATCH($B$5:$B$40,[8]CFI!$B$4:$B$93,0)),"")</f>
        <v>0.22893832013798623</v>
      </c>
      <c r="M17" s="139">
        <f>IFERROR(INDEX([2]CFI!$P$4:$P$93, MATCH($B$5:$B$40,[2]CFI!$B$4:$B$93,0)),"")</f>
        <v>0.24522521898152</v>
      </c>
      <c r="N17" s="139">
        <f t="shared" si="2"/>
        <v>0.26645009848980516</v>
      </c>
      <c r="O17" s="139">
        <f t="shared" si="2"/>
        <v>0.28034984583923306</v>
      </c>
      <c r="P17" s="139">
        <f t="shared" si="2"/>
        <v>0.25408926179755287</v>
      </c>
      <c r="Q17" s="139">
        <f t="shared" si="2"/>
        <v>0.32860546939143975</v>
      </c>
      <c r="R17" s="139">
        <f t="shared" si="2"/>
        <v>0.30418310622826039</v>
      </c>
      <c r="S17" s="139">
        <f>IFERROR(INDEX([4]CFI!$R$4:$R$93,MATCH($B$5:$B$40,[4]CFI!$B$4:$B$93,0)), "")</f>
        <v>0.33031405175669193</v>
      </c>
      <c r="T17" s="139">
        <f>IFERROR(INDEX([5]CFI!$R$4:$R$93, MATCH($B$5:$B$40,[5]CFI!$B$4:$B$93,0)),"")</f>
        <v>0.32848145229478715</v>
      </c>
      <c r="U17" s="139">
        <f>IFERROR(INDEX([6]CFI!$R$4:$R$93,MATCH($B$5:$B$40,[6]CFI!$B$4:$B$93,0)),"")</f>
        <v>0.33132973388670367</v>
      </c>
      <c r="V17" s="139">
        <f>IFERROR(INDEX([7]CFI!$R$4:$R$93,MATCH($B$5:$B$40,[7]CFI!$B$4:$B$93,0)),"")</f>
        <v>0.31559519669162722</v>
      </c>
      <c r="W17" s="139">
        <f>IFERROR(INDEX([8]CFI!$R$4:$R$93,MATCH($B$5:$B$40,[8]CFI!$B$4:$B$93,0)),"")</f>
        <v>0.31679365765678391</v>
      </c>
      <c r="X17" s="139">
        <f>IFERROR(INDEX([2]CFI!$R$4:$R$93, MATCH($B$5:$B$40,[2]CFI!$B$4:$B$93,0)),"")</f>
        <v>0.32640764153290858</v>
      </c>
      <c r="Y17" s="139" t="s">
        <v>4</v>
      </c>
      <c r="Z17" s="139" t="s">
        <v>4</v>
      </c>
      <c r="AA17" s="139" t="s">
        <v>4</v>
      </c>
      <c r="AB17" s="139" t="s">
        <v>4</v>
      </c>
      <c r="AC17" s="139" t="s">
        <v>4</v>
      </c>
      <c r="AD17" s="139" t="str">
        <f>IFERROR(INDEX([4]CFI!$T$4:$T$93,MATCH($B$5:$B$40,[4]CFI!$B$4:$B$93,0)), "")</f>
        <v>NA</v>
      </c>
      <c r="AE17" s="139" t="str">
        <f>IFERROR(INDEX([5]CFI!$T$4:$T$93, MATCH($B$5:$B$40,[5]CFI!$B$4:$B$93,0)),"")</f>
        <v>NA</v>
      </c>
      <c r="AF17" s="139" t="str">
        <f>IFERROR(INDEX([6]CFI!$T$4:$T$93,MATCH($B$5:$B$40,[6]CFI!$B$4:$B$93,0)),"")</f>
        <v>NA</v>
      </c>
      <c r="AG17" s="139" t="str">
        <f>IFERROR(INDEX([7]CFI!$T$4:$T$93,MATCH($B$5:$B$40,[7]CFI!$B$4:$B$93,0)),"")</f>
        <v>NA</v>
      </c>
      <c r="AH17" s="139" t="str">
        <f>IFERROR(INDEX([8]CFI!$T$4:$T$93,MATCH($B$5:$B$40,[8]CFI!$B$4:$B$93,0)),"")</f>
        <v>NA</v>
      </c>
      <c r="AI17" s="139" t="str">
        <f>IFERROR(INDEX([2]CFI!$T$4:$T$93, MATCH($B$5:$B$40,[2]CFI!$B$4:$B$93,0)),"")</f>
        <v>NA</v>
      </c>
    </row>
    <row r="18" spans="1:35" x14ac:dyDescent="0.35">
      <c r="A18" s="21"/>
      <c r="B18" s="150" t="s">
        <v>12</v>
      </c>
      <c r="C18" s="142">
        <v>959.09392309532745</v>
      </c>
      <c r="D18" s="140">
        <v>1552.582421490654</v>
      </c>
      <c r="E18" s="140">
        <v>2058.5982245763926</v>
      </c>
      <c r="F18" s="140">
        <v>3583.4071667206363</v>
      </c>
      <c r="G18" s="140">
        <v>4034.0486757921817</v>
      </c>
      <c r="H18" s="140">
        <f>IFERROR(INDEX([4]CFI!$P$4:$P$93,MATCH($B$5:$B$40,[4]CFI!$B$4:$B$93,0)), "")</f>
        <v>4109.5033900146</v>
      </c>
      <c r="I18" s="140">
        <f>IFERROR(INDEX([5]CFI!$P$4:$P$93, MATCH($B$5:$B$40,[5]CFI!$B$4:$B$93,0)),"")</f>
        <v>4060.1160663324499</v>
      </c>
      <c r="J18" s="140">
        <f>IFERROR(INDEX([6]CFI!$P$4:$P$93,MATCH($B$5:$B$40,[6]CFI!$B$4:$B$93,0)),"")</f>
        <v>3546.5021556131001</v>
      </c>
      <c r="K18" s="140">
        <f>IFERROR(INDEX([7]CFI!$P$4:$P$93,MATCH($B$5:$B$40,[7]CFI!$B$4:$B$93,0)),"")</f>
        <v>4387.8913116343092</v>
      </c>
      <c r="L18" s="140">
        <f>IFERROR(INDEX([8]CFI!$P$4:$P$93,MATCH($B$5:$B$40,[8]CFI!$B$4:$B$93,0)),"")</f>
        <v>4379.4958449741544</v>
      </c>
      <c r="M18" s="140">
        <f>IFERROR(INDEX([2]CFI!$P$4:$P$93, MATCH($B$5:$B$40,[2]CFI!$B$4:$B$93,0)),"")</f>
        <v>4576.3363878058799</v>
      </c>
      <c r="N18" s="140">
        <v>601.21783030999995</v>
      </c>
      <c r="O18" s="140">
        <v>689.13935400000003</v>
      </c>
      <c r="P18" s="140">
        <v>694.33168638099994</v>
      </c>
      <c r="Q18" s="140">
        <v>1134.9094379400001</v>
      </c>
      <c r="R18" s="140">
        <v>1204.1105867700001</v>
      </c>
      <c r="S18" s="140">
        <f>IFERROR(INDEX([4]CFI!$R$4:$R$93,MATCH($B$5:$B$40,[4]CFI!$B$4:$B$93,0)), "")</f>
        <v>1232.179197505</v>
      </c>
      <c r="T18" s="140">
        <f>IFERROR(INDEX([5]CFI!$R$4:$R$93, MATCH($B$5:$B$40,[5]CFI!$B$4:$B$93,0)),"")</f>
        <v>1242.4080116475</v>
      </c>
      <c r="U18" s="140">
        <f>IFERROR(INDEX([6]CFI!$R$4:$R$93,MATCH($B$5:$B$40,[6]CFI!$B$4:$B$93,0)),"")</f>
        <v>1276.83366761</v>
      </c>
      <c r="V18" s="140">
        <f>IFERROR(INDEX([7]CFI!$R$4:$R$93,MATCH($B$5:$B$40,[7]CFI!$B$4:$B$93,0)),"")</f>
        <v>1235.771441935</v>
      </c>
      <c r="W18" s="140">
        <f>IFERROR(INDEX([8]CFI!$R$4:$R$93,MATCH($B$5:$B$40,[8]CFI!$B$4:$B$93,0)),"")</f>
        <v>1234.4961567675</v>
      </c>
      <c r="X18" s="140">
        <f>IFERROR(INDEX([2]CFI!$R$4:$R$93, MATCH($B$5:$B$40,[2]CFI!$B$4:$B$93,0)),"")</f>
        <v>1282.3691899825001</v>
      </c>
      <c r="Y18" s="140" t="s">
        <v>4</v>
      </c>
      <c r="Z18" s="140" t="s">
        <v>4</v>
      </c>
      <c r="AA18" s="140" t="s">
        <v>4</v>
      </c>
      <c r="AB18" s="140" t="s">
        <v>4</v>
      </c>
      <c r="AC18" s="140" t="s">
        <v>4</v>
      </c>
      <c r="AD18" s="140" t="str">
        <f>IFERROR(INDEX([4]CFI!$T$4:$T$93,MATCH($B$5:$B$40,[4]CFI!$B$4:$B$93,0)), "")</f>
        <v>NA</v>
      </c>
      <c r="AE18" s="140" t="str">
        <f>IFERROR(INDEX([5]CFI!$T$4:$T$93, MATCH($B$5:$B$40,[5]CFI!$B$4:$B$93,0)),"")</f>
        <v>NA</v>
      </c>
      <c r="AF18" s="140" t="str">
        <f>IFERROR(INDEX([6]CFI!$T$4:$T$93,MATCH($B$5:$B$40,[6]CFI!$B$4:$B$93,0)),"")</f>
        <v>NA</v>
      </c>
      <c r="AG18" s="140" t="str">
        <f>IFERROR(INDEX([7]CFI!$T$4:$T$93,MATCH($B$5:$B$40,[7]CFI!$B$4:$B$93,0)),"")</f>
        <v>NA</v>
      </c>
      <c r="AH18" s="140" t="str">
        <f>IFERROR(INDEX([8]CFI!$T$4:$T$93,MATCH($B$5:$B$40,[8]CFI!$B$4:$B$93,0)),"")</f>
        <v>NA</v>
      </c>
      <c r="AI18" s="140" t="str">
        <f>IFERROR(INDEX([2]CFI!$T$4:$T$93, MATCH($B$5:$B$40,[2]CFI!$B$4:$B$93,0)),"")</f>
        <v>NA</v>
      </c>
    </row>
    <row r="19" spans="1:35" x14ac:dyDescent="0.35">
      <c r="A19" s="21"/>
      <c r="B19" s="150" t="s">
        <v>11</v>
      </c>
      <c r="C19" s="142">
        <v>20374.953767706291</v>
      </c>
      <c r="D19" s="140">
        <v>21359.389160314033</v>
      </c>
      <c r="E19" s="140">
        <v>21710.523054642348</v>
      </c>
      <c r="F19" s="140">
        <v>21313.695092040751</v>
      </c>
      <c r="G19" s="140">
        <v>20424.093752250363</v>
      </c>
      <c r="H19" s="140">
        <f>IFERROR(INDEX([4]CFI!$P$4:$P$93,MATCH($B$5:$B$40,[4]CFI!$B$4:$B$93,0)), "")</f>
        <v>19323.747712219629</v>
      </c>
      <c r="I19" s="140">
        <f>IFERROR(INDEX([5]CFI!$P$4:$P$93, MATCH($B$5:$B$40,[5]CFI!$B$4:$B$93,0)),"")</f>
        <v>19406.247479597328</v>
      </c>
      <c r="J19" s="140">
        <f>IFERROR(INDEX([6]CFI!$P$4:$P$93,MATCH($B$5:$B$40,[6]CFI!$B$4:$B$93,0)),"")</f>
        <v>19784.287311753298</v>
      </c>
      <c r="K19" s="140">
        <f>IFERROR(INDEX([7]CFI!$P$4:$P$93,MATCH($B$5:$B$40,[7]CFI!$B$4:$B$93,0)),"")</f>
        <v>19789.77274990467</v>
      </c>
      <c r="L19" s="140">
        <f>IFERROR(INDEX([8]CFI!$P$4:$P$93,MATCH($B$5:$B$40,[8]CFI!$B$4:$B$93,0)),"")</f>
        <v>19129.588451310967</v>
      </c>
      <c r="M19" s="140">
        <f>IFERROR(INDEX([2]CFI!$P$4:$P$93, MATCH($B$5:$B$40,[2]CFI!$B$4:$B$93,0)),"")</f>
        <v>18661.768992653033</v>
      </c>
      <c r="N19" s="140">
        <v>2256.3993547669997</v>
      </c>
      <c r="O19" s="140">
        <v>2458.1406561399995</v>
      </c>
      <c r="P19" s="140">
        <v>2732.6290039529999</v>
      </c>
      <c r="Q19" s="140">
        <v>3453.7143889959998</v>
      </c>
      <c r="R19" s="140">
        <v>3958.5057885050001</v>
      </c>
      <c r="S19" s="140">
        <f>IFERROR(INDEX([4]CFI!$R$4:$R$93,MATCH($B$5:$B$40,[4]CFI!$B$4:$B$93,0)), "")</f>
        <v>3730.3263090140003</v>
      </c>
      <c r="T19" s="140">
        <f>IFERROR(INDEX([5]CFI!$R$4:$R$93, MATCH($B$5:$B$40,[5]CFI!$B$4:$B$93,0)),"")</f>
        <v>3782.2775166390006</v>
      </c>
      <c r="U19" s="140">
        <f>IFERROR(INDEX([6]CFI!$R$4:$R$93,MATCH($B$5:$B$40,[6]CFI!$B$4:$B$93,0)),"")</f>
        <v>3853.6646036320003</v>
      </c>
      <c r="V19" s="140">
        <f>IFERROR(INDEX([7]CFI!$R$4:$R$93,MATCH($B$5:$B$40,[7]CFI!$B$4:$B$93,0)),"")</f>
        <v>3915.6852033540004</v>
      </c>
      <c r="W19" s="140">
        <f>IFERROR(INDEX([8]CFI!$R$4:$R$93,MATCH($B$5:$B$40,[8]CFI!$B$4:$B$93,0)),"")</f>
        <v>3896.8461865640006</v>
      </c>
      <c r="X19" s="140">
        <f>IFERROR(INDEX([2]CFI!$R$4:$R$93, MATCH($B$5:$B$40,[2]CFI!$B$4:$B$93,0)),"")</f>
        <v>3928.735197375001</v>
      </c>
      <c r="Y19" s="140" t="s">
        <v>4</v>
      </c>
      <c r="Z19" s="140" t="s">
        <v>4</v>
      </c>
      <c r="AA19" s="140" t="s">
        <v>4</v>
      </c>
      <c r="AB19" s="140" t="s">
        <v>4</v>
      </c>
      <c r="AC19" s="140" t="s">
        <v>4</v>
      </c>
      <c r="AD19" s="140" t="str">
        <f>IFERROR(INDEX([4]CFI!$T$4:$T$93,MATCH($B$5:$B$40,[4]CFI!$B$4:$B$93,0)), "")</f>
        <v>NA</v>
      </c>
      <c r="AE19" s="140" t="str">
        <f>IFERROR(INDEX([5]CFI!$T$4:$T$93, MATCH($B$5:$B$40,[5]CFI!$B$4:$B$93,0)),"")</f>
        <v>NA</v>
      </c>
      <c r="AF19" s="140" t="str">
        <f>IFERROR(INDEX([6]CFI!$T$4:$T$93,MATCH($B$5:$B$40,[6]CFI!$B$4:$B$93,0)),"")</f>
        <v>NA</v>
      </c>
      <c r="AG19" s="140" t="str">
        <f>IFERROR(INDEX([7]CFI!$T$4:$T$93,MATCH($B$5:$B$40,[7]CFI!$B$4:$B$93,0)),"")</f>
        <v>NA</v>
      </c>
      <c r="AH19" s="140" t="str">
        <f>IFERROR(INDEX([8]CFI!$T$4:$T$93,MATCH($B$5:$B$40,[8]CFI!$B$4:$B$93,0)),"")</f>
        <v>NA</v>
      </c>
      <c r="AI19" s="140" t="str">
        <f>IFERROR(INDEX([2]CFI!$T$4:$T$93, MATCH($B$5:$B$40,[2]CFI!$B$4:$B$93,0)),"")</f>
        <v>NA</v>
      </c>
    </row>
    <row r="20" spans="1:35" x14ac:dyDescent="0.35">
      <c r="A20" s="21"/>
      <c r="B20" s="150"/>
      <c r="C20" s="160"/>
      <c r="D20" s="141"/>
      <c r="E20" s="141"/>
      <c r="F20" s="141"/>
      <c r="G20" s="141"/>
      <c r="H20" s="141" t="str">
        <f>IFERROR(INDEX([4]CFI!$P$4:$P$93,MATCH($B$5:$B$40,[4]CFI!$B$4:$B$93,0)), "")</f>
        <v/>
      </c>
      <c r="I20" s="141" t="str">
        <f>IFERROR(INDEX([5]CFI!$P$4:$P$93, MATCH($B$5:$B$40,[5]CFI!$B$4:$B$93,0)),"")</f>
        <v/>
      </c>
      <c r="J20" s="141" t="str">
        <f>IFERROR(INDEX([6]CFI!$P$4:$P$93,MATCH($B$5:$B$40,[6]CFI!$B$4:$B$93,0)),"")</f>
        <v/>
      </c>
      <c r="K20" s="141" t="str">
        <f>IFERROR(INDEX([7]CFI!$P$4:$P$93,MATCH($B$5:$B$40,[7]CFI!$B$4:$B$93,0)),"")</f>
        <v/>
      </c>
      <c r="L20" s="141" t="str">
        <f>IFERROR(INDEX([8]CFI!$P$4:$P$93,MATCH($B$5:$B$40,[8]CFI!$B$4:$B$93,0)),"")</f>
        <v/>
      </c>
      <c r="M20" s="141" t="str">
        <f>IFERROR(INDEX([2]CFI!$P$4:$P$93, MATCH($B$5:$B$40,[2]CFI!$B$4:$B$93,0)),"")</f>
        <v/>
      </c>
      <c r="N20" s="141"/>
      <c r="O20" s="141"/>
      <c r="P20" s="141"/>
      <c r="Q20" s="141"/>
      <c r="R20" s="141"/>
      <c r="S20" s="141" t="str">
        <f>IFERROR(INDEX([4]CFI!$R$4:$R$93,MATCH($B$5:$B$40,[4]CFI!$B$4:$B$93,0)), "")</f>
        <v/>
      </c>
      <c r="T20" s="141" t="str">
        <f>IFERROR(INDEX([5]CFI!$R$4:$R$93, MATCH($B$5:$B$40,[5]CFI!$B$4:$B$93,0)),"")</f>
        <v/>
      </c>
      <c r="U20" s="141" t="str">
        <f>IFERROR(INDEX([6]CFI!$R$4:$R$93,MATCH($B$5:$B$40,[6]CFI!$B$4:$B$93,0)),"")</f>
        <v/>
      </c>
      <c r="V20" s="141" t="str">
        <f>IFERROR(INDEX([7]CFI!$R$4:$R$93,MATCH($B$5:$B$40,[7]CFI!$B$4:$B$93,0)),"")</f>
        <v/>
      </c>
      <c r="W20" s="141" t="str">
        <f>IFERROR(INDEX([8]CFI!$R$4:$R$93,MATCH($B$5:$B$40,[8]CFI!$B$4:$B$93,0)),"")</f>
        <v/>
      </c>
      <c r="X20" s="141" t="str">
        <f>IFERROR(INDEX([2]CFI!$R$4:$R$93, MATCH($B$5:$B$40,[2]CFI!$B$4:$B$93,0)),"")</f>
        <v/>
      </c>
      <c r="Y20" s="141"/>
      <c r="Z20" s="141"/>
      <c r="AA20" s="141"/>
      <c r="AB20" s="141"/>
      <c r="AC20" s="141"/>
      <c r="AD20" s="141" t="str">
        <f>IFERROR(INDEX([4]CFI!$T$4:$T$93,MATCH($B$5:$B$40,[4]CFI!$B$4:$B$93,0)), "")</f>
        <v/>
      </c>
      <c r="AE20" s="141" t="str">
        <f>IFERROR(INDEX([5]CFI!$T$4:$T$93, MATCH($B$5:$B$40,[5]CFI!$B$4:$B$93,0)),"")</f>
        <v/>
      </c>
      <c r="AF20" s="141" t="str">
        <f>IFERROR(INDEX([6]CFI!$T$4:$T$93,MATCH($B$5:$B$40,[6]CFI!$B$4:$B$93,0)),"")</f>
        <v/>
      </c>
      <c r="AG20" s="141" t="str">
        <f>IFERROR(INDEX([7]CFI!$T$4:$T$93,MATCH($B$5:$B$40,[7]CFI!$B$4:$B$93,0)),"")</f>
        <v/>
      </c>
      <c r="AH20" s="141" t="str">
        <f>IFERROR(INDEX([8]CFI!$T$4:$T$93,MATCH($B$5:$B$40,[8]CFI!$B$4:$B$93,0)),"")</f>
        <v/>
      </c>
      <c r="AI20" s="141" t="str">
        <f>IFERROR(INDEX([2]CFI!$T$4:$T$93, MATCH($B$5:$B$40,[2]CFI!$B$4:$B$93,0)),"")</f>
        <v/>
      </c>
    </row>
    <row r="21" spans="1:35" s="104" customFormat="1" x14ac:dyDescent="0.35">
      <c r="A21" s="103" t="s">
        <v>43</v>
      </c>
      <c r="B21" s="151" t="s">
        <v>97</v>
      </c>
      <c r="C21" s="139">
        <f t="shared" ref="C21:R21" si="3">C22/(C23+C24)</f>
        <v>2.8207594069227637E-2</v>
      </c>
      <c r="D21" s="139">
        <f t="shared" si="3"/>
        <v>3.6139680220686005E-2</v>
      </c>
      <c r="E21" s="139">
        <f t="shared" si="3"/>
        <v>4.8042522668728257E-2</v>
      </c>
      <c r="F21" s="139">
        <f t="shared" si="3"/>
        <v>8.3595210069687786E-2</v>
      </c>
      <c r="G21" s="139">
        <f t="shared" si="3"/>
        <v>8.4526628852228364E-2</v>
      </c>
      <c r="H21" s="139">
        <f>IFERROR(INDEX([4]CFI!$P$4:$P$93,MATCH($B$5:$B$40,[4]CFI!$B$4:$B$93,0)), "")</f>
        <v>0.10551743132336963</v>
      </c>
      <c r="I21" s="139">
        <f>IFERROR(INDEX([5]CFI!$P$4:$P$93, MATCH($B$5:$B$40,[5]CFI!$B$4:$B$93,0)),"")</f>
        <v>0.10477942460007453</v>
      </c>
      <c r="J21" s="139">
        <f>IFERROR(INDEX([6]CFI!$P$4:$P$93,MATCH($B$5:$B$40,[6]CFI!$B$4:$B$93,0)),"")</f>
        <v>8.145102120356347E-2</v>
      </c>
      <c r="K21" s="139">
        <f>IFERROR(INDEX([7]CFI!$P$4:$P$93,MATCH($B$5:$B$40,[7]CFI!$B$4:$B$93,0)),"")</f>
        <v>0.11720671157262925</v>
      </c>
      <c r="L21" s="139">
        <f>IFERROR(INDEX([8]CFI!$P$4:$P$93,MATCH($B$5:$B$40,[8]CFI!$B$4:$B$93,0)),"")</f>
        <v>0.11541449775254331</v>
      </c>
      <c r="M21" s="139">
        <f>IFERROR(INDEX([2]CFI!$P$4:$P$93, MATCH($B$5:$B$40,[2]CFI!$B$4:$B$93,0)),"")</f>
        <v>0.11179428075634573</v>
      </c>
      <c r="N21" s="139">
        <f t="shared" si="3"/>
        <v>0.21284601244041446</v>
      </c>
      <c r="O21" s="139">
        <f t="shared" si="3"/>
        <v>0.19617070893486568</v>
      </c>
      <c r="P21" s="139">
        <f t="shared" si="3"/>
        <v>0.23747561053306945</v>
      </c>
      <c r="Q21" s="139">
        <f t="shared" si="3"/>
        <v>0.23347059423176594</v>
      </c>
      <c r="R21" s="139">
        <f t="shared" si="3"/>
        <v>0.19583085191119301</v>
      </c>
      <c r="S21" s="139">
        <f>IFERROR(INDEX([4]CFI!$R$4:$R$93,MATCH($B$5:$B$40,[4]CFI!$B$4:$B$93,0)), "")</f>
        <v>0.26503659381884981</v>
      </c>
      <c r="T21" s="139">
        <f>IFERROR(INDEX([5]CFI!$R$4:$R$93, MATCH($B$5:$B$40,[5]CFI!$B$4:$B$93,0)),"")</f>
        <v>0.2535125777477002</v>
      </c>
      <c r="U21" s="139">
        <f>IFERROR(INDEX([6]CFI!$R$4:$R$93,MATCH($B$5:$B$40,[6]CFI!$B$4:$B$93,0)),"")</f>
        <v>0.25352885420307331</v>
      </c>
      <c r="V21" s="139">
        <f>IFERROR(INDEX([7]CFI!$R$4:$R$93,MATCH($B$5:$B$40,[7]CFI!$B$4:$B$93,0)),"")</f>
        <v>0.23779598481877956</v>
      </c>
      <c r="W21" s="139">
        <f>IFERROR(INDEX([8]CFI!$R$4:$R$93,MATCH($B$5:$B$40,[8]CFI!$B$4:$B$93,0)),"")</f>
        <v>0.23628520850781043</v>
      </c>
      <c r="X21" s="139">
        <f>IFERROR(INDEX([2]CFI!$R$4:$R$93, MATCH($B$5:$B$40,[2]CFI!$B$4:$B$93,0)),"")</f>
        <v>0.23357874327396977</v>
      </c>
      <c r="Y21" s="139" t="s">
        <v>4</v>
      </c>
      <c r="Z21" s="139" t="s">
        <v>4</v>
      </c>
      <c r="AA21" s="139" t="s">
        <v>4</v>
      </c>
      <c r="AB21" s="139" t="s">
        <v>4</v>
      </c>
      <c r="AC21" s="139" t="s">
        <v>4</v>
      </c>
      <c r="AD21" s="139" t="str">
        <f>IFERROR(INDEX([4]CFI!$T$4:$T$93,MATCH($B$5:$B$40,[4]CFI!$B$4:$B$93,0)), "")</f>
        <v>NA</v>
      </c>
      <c r="AE21" s="139" t="str">
        <f>IFERROR(INDEX([5]CFI!$T$4:$T$93, MATCH($B$5:$B$40,[5]CFI!$B$4:$B$93,0)),"")</f>
        <v>NA</v>
      </c>
      <c r="AF21" s="139" t="str">
        <f>IFERROR(INDEX([6]CFI!$T$4:$T$93,MATCH($B$5:$B$40,[6]CFI!$B$4:$B$93,0)),"")</f>
        <v>NA</v>
      </c>
      <c r="AG21" s="139" t="str">
        <f>IFERROR(INDEX([7]CFI!$T$4:$T$93,MATCH($B$5:$B$40,[7]CFI!$B$4:$B$93,0)),"")</f>
        <v>NA</v>
      </c>
      <c r="AH21" s="139" t="str">
        <f>IFERROR(INDEX([8]CFI!$T$4:$T$93,MATCH($B$5:$B$40,[8]CFI!$B$4:$B$93,0)),"")</f>
        <v>NA</v>
      </c>
      <c r="AI21" s="139" t="str">
        <f>IFERROR(INDEX([2]CFI!$T$4:$T$93, MATCH($B$5:$B$40,[2]CFI!$B$4:$B$93,0)),"")</f>
        <v>NA</v>
      </c>
    </row>
    <row r="22" spans="1:35" x14ac:dyDescent="0.35">
      <c r="A22" s="21"/>
      <c r="B22" s="150" t="s">
        <v>10</v>
      </c>
      <c r="C22" s="142">
        <v>576.28941030532746</v>
      </c>
      <c r="D22" s="142">
        <v>776.29121074532702</v>
      </c>
      <c r="E22" s="142">
        <v>1029.2991122881963</v>
      </c>
      <c r="F22" s="142">
        <v>2051.1870896885366</v>
      </c>
      <c r="G22" s="142">
        <v>2051.18708969</v>
      </c>
      <c r="H22" s="142">
        <f>IFERROR(INDEX([4]CFI!$P$4:$P$93,MATCH($B$5:$B$40,[4]CFI!$B$4:$B$93,0)), "")</f>
        <v>2442.0060608445997</v>
      </c>
      <c r="I22" s="142">
        <f>IFERROR(INDEX([5]CFI!$P$4:$P$93, MATCH($B$5:$B$40,[5]CFI!$B$4:$B$93,0)),"")</f>
        <v>2396.1648182724498</v>
      </c>
      <c r="J22" s="142">
        <f>IFERROR(INDEX([6]CFI!$P$4:$P$93,MATCH($B$5:$B$40,[6]CFI!$B$4:$B$93,0)),"")</f>
        <v>1881.7214741731</v>
      </c>
      <c r="K22" s="142">
        <f>IFERROR(INDEX([7]CFI!$P$4:$P$93,MATCH($B$5:$B$40,[7]CFI!$B$4:$B$93,0)),"")</f>
        <v>2649.9030450712671</v>
      </c>
      <c r="L22" s="142">
        <f>IFERROR(INDEX([8]CFI!$P$4:$P$93,MATCH($B$5:$B$40,[8]CFI!$B$4:$B$93,0)),"")</f>
        <v>2649.9030450712698</v>
      </c>
      <c r="M22" s="142">
        <f>IFERROR(INDEX([2]CFI!$P$4:$P$93, MATCH($B$5:$B$40,[2]CFI!$B$4:$B$93,0)),"")</f>
        <v>2649.9030450712667</v>
      </c>
      <c r="N22" s="142">
        <v>454.05460399999998</v>
      </c>
      <c r="O22" s="142">
        <v>454.05460399999998</v>
      </c>
      <c r="P22" s="142">
        <v>592.96659200099998</v>
      </c>
      <c r="Q22" s="142">
        <v>750.64298399999996</v>
      </c>
      <c r="R22" s="142">
        <v>750.64298399999996</v>
      </c>
      <c r="S22" s="142">
        <f>IFERROR(INDEX([4]CFI!$R$4:$R$93,MATCH($B$5:$B$40,[4]CFI!$B$4:$B$93,0)), "")</f>
        <v>990.99577699999998</v>
      </c>
      <c r="T22" s="142">
        <f>IFERROR(INDEX([5]CFI!$R$4:$R$93, MATCH($B$5:$B$40,[5]CFI!$B$4:$B$93,0)),"")</f>
        <v>990.99577699999998</v>
      </c>
      <c r="U22" s="142">
        <f>IFERROR(INDEX([6]CFI!$R$4:$R$93,MATCH($B$5:$B$40,[6]CFI!$B$4:$B$93,0)),"")</f>
        <v>990.99577699999998</v>
      </c>
      <c r="V22" s="142">
        <f>IFERROR(INDEX([7]CFI!$R$4:$R$93,MATCH($B$5:$B$40,[7]CFI!$B$4:$B$93,0)),"")</f>
        <v>930.99577699999998</v>
      </c>
      <c r="W22" s="142">
        <f>IFERROR(INDEX([8]CFI!$R$4:$R$93,MATCH($B$5:$B$40,[8]CFI!$B$4:$B$93,0)),"")</f>
        <v>930.99577699999998</v>
      </c>
      <c r="X22" s="142">
        <f>IFERROR(INDEX([2]CFI!$R$4:$R$93, MATCH($B$5:$B$40,[2]CFI!$B$4:$B$93,0)),"")</f>
        <v>930.99577699999998</v>
      </c>
      <c r="Y22" s="142" t="s">
        <v>4</v>
      </c>
      <c r="Z22" s="142" t="s">
        <v>4</v>
      </c>
      <c r="AA22" s="142" t="s">
        <v>4</v>
      </c>
      <c r="AB22" s="142" t="s">
        <v>4</v>
      </c>
      <c r="AC22" s="142" t="s">
        <v>4</v>
      </c>
      <c r="AD22" s="142" t="str">
        <f>IFERROR(INDEX([4]CFI!$T$4:$T$93,MATCH($B$5:$B$40,[4]CFI!$B$4:$B$93,0)), "")</f>
        <v>NA</v>
      </c>
      <c r="AE22" s="142" t="str">
        <f>IFERROR(INDEX([5]CFI!$T$4:$T$93, MATCH($B$5:$B$40,[5]CFI!$B$4:$B$93,0)),"")</f>
        <v>NA</v>
      </c>
      <c r="AF22" s="142" t="str">
        <f>IFERROR(INDEX([6]CFI!$T$4:$T$93,MATCH($B$5:$B$40,[6]CFI!$B$4:$B$93,0)),"")</f>
        <v>NA</v>
      </c>
      <c r="AG22" s="142" t="str">
        <f>IFERROR(INDEX([7]CFI!$T$4:$T$93,MATCH($B$5:$B$40,[7]CFI!$B$4:$B$93,0)),"")</f>
        <v>NA</v>
      </c>
      <c r="AH22" s="142" t="str">
        <f>IFERROR(INDEX([8]CFI!$T$4:$T$93,MATCH($B$5:$B$40,[8]CFI!$B$4:$B$93,0)),"")</f>
        <v>NA</v>
      </c>
      <c r="AI22" s="142" t="str">
        <f>IFERROR(INDEX([2]CFI!$T$4:$T$93, MATCH($B$5:$B$40,[2]CFI!$B$4:$B$93,0)),"")</f>
        <v>NA</v>
      </c>
    </row>
    <row r="23" spans="1:35" x14ac:dyDescent="0.35">
      <c r="A23" s="21"/>
      <c r="B23" s="150" t="s">
        <v>32</v>
      </c>
      <c r="C23" s="142">
        <v>19040.439547786777</v>
      </c>
      <c r="D23" s="142">
        <v>19795.349646280309</v>
      </c>
      <c r="E23" s="142">
        <v>20953.081621003468</v>
      </c>
      <c r="F23" s="142">
        <v>23381.55650133848</v>
      </c>
      <c r="G23" s="142">
        <v>23196.575507300797</v>
      </c>
      <c r="H23" s="142">
        <f>IFERROR(INDEX([4]CFI!$P$4:$P$93,MATCH($B$5:$B$40,[4]CFI!$B$4:$B$93,0)), "")</f>
        <v>22320.635823296685</v>
      </c>
      <c r="I23" s="142">
        <f>IFERROR(INDEX([5]CFI!$P$4:$P$93, MATCH($B$5:$B$40,[5]CFI!$B$4:$B$93,0)),"")</f>
        <v>22457.986546681379</v>
      </c>
      <c r="J23" s="142">
        <f>IFERROR(INDEX([6]CFI!$P$4:$P$93,MATCH($B$5:$B$40,[6]CFI!$B$4:$B$93,0)),"")</f>
        <v>22768.6079414663</v>
      </c>
      <c r="K23" s="142">
        <f>IFERROR(INDEX([7]CFI!$P$4:$P$93,MATCH($B$5:$B$40,[7]CFI!$B$4:$B$93,0)),"")</f>
        <v>22194.443938084663</v>
      </c>
      <c r="L23" s="142">
        <f>IFERROR(INDEX([8]CFI!$P$4:$P$93,MATCH($B$5:$B$40,[8]CFI!$B$4:$B$93,0)),"")</f>
        <v>22800.198061399984</v>
      </c>
      <c r="M23" s="142">
        <f>IFERROR(INDEX([2]CFI!$P$4:$P$93, MATCH($B$5:$B$40,[2]CFI!$B$4:$B$93,0)),"")</f>
        <v>23433.886806907049</v>
      </c>
      <c r="N23" s="142">
        <v>2038.5745754499999</v>
      </c>
      <c r="O23" s="142">
        <v>2255.9386180000001</v>
      </c>
      <c r="P23" s="142">
        <v>2404.8584722199998</v>
      </c>
      <c r="Q23" s="142">
        <v>3051.3674659399999</v>
      </c>
      <c r="R23" s="142">
        <v>3542.1705451399998</v>
      </c>
      <c r="S23" s="142">
        <f>IFERROR(INDEX([4]CFI!$R$4:$R$93,MATCH($B$5:$B$40,[4]CFI!$B$4:$B$93,0)), "")</f>
        <v>3531.6213909100011</v>
      </c>
      <c r="T23" s="142">
        <f>IFERROR(INDEX([5]CFI!$R$4:$R$93, MATCH($B$5:$B$40,[5]CFI!$B$4:$B$93,0)),"")</f>
        <v>3740.1576137699994</v>
      </c>
      <c r="U23" s="142">
        <f>IFERROR(INDEX([6]CFI!$R$4:$R$93,MATCH($B$5:$B$40,[6]CFI!$B$4:$B$93,0)),"")</f>
        <v>3741.4158924100002</v>
      </c>
      <c r="V23" s="142">
        <f>IFERROR(INDEX([7]CFI!$R$4:$R$93,MATCH($B$5:$B$40,[7]CFI!$B$4:$B$93,0)),"")</f>
        <v>3697.9211883199996</v>
      </c>
      <c r="W23" s="142">
        <f>IFERROR(INDEX([8]CFI!$R$4:$R$93,MATCH($B$5:$B$40,[8]CFI!$B$4:$B$93,0)),"")</f>
        <v>3694.1281101300001</v>
      </c>
      <c r="X23" s="142">
        <f>IFERROR(INDEX([2]CFI!$R$4:$R$93, MATCH($B$5:$B$40,[2]CFI!$B$4:$B$93,0)),"")</f>
        <v>3696.9387949799989</v>
      </c>
      <c r="Y23" s="142" t="s">
        <v>4</v>
      </c>
      <c r="Z23" s="142" t="s">
        <v>4</v>
      </c>
      <c r="AA23" s="142" t="s">
        <v>4</v>
      </c>
      <c r="AB23" s="142" t="s">
        <v>4</v>
      </c>
      <c r="AC23" s="142" t="s">
        <v>4</v>
      </c>
      <c r="AD23" s="142" t="str">
        <f>IFERROR(INDEX([4]CFI!$T$4:$T$93,MATCH($B$5:$B$40,[4]CFI!$B$4:$B$93,0)), "")</f>
        <v>NA</v>
      </c>
      <c r="AE23" s="142" t="str">
        <f>IFERROR(INDEX([5]CFI!$T$4:$T$93, MATCH($B$5:$B$40,[5]CFI!$B$4:$B$93,0)),"")</f>
        <v>NA</v>
      </c>
      <c r="AF23" s="142" t="str">
        <f>IFERROR(INDEX([6]CFI!$T$4:$T$93,MATCH($B$5:$B$40,[6]CFI!$B$4:$B$93,0)),"")</f>
        <v>NA</v>
      </c>
      <c r="AG23" s="142" t="str">
        <f>IFERROR(INDEX([7]CFI!$T$4:$T$93,MATCH($B$5:$B$40,[7]CFI!$B$4:$B$93,0)),"")</f>
        <v>NA</v>
      </c>
      <c r="AH23" s="142" t="str">
        <f>IFERROR(INDEX([8]CFI!$T$4:$T$93,MATCH($B$5:$B$40,[8]CFI!$B$4:$B$93,0)),"")</f>
        <v>NA</v>
      </c>
      <c r="AI23" s="142" t="str">
        <f>IFERROR(INDEX([2]CFI!$T$4:$T$93, MATCH($B$5:$B$40,[2]CFI!$B$4:$B$93,0)),"")</f>
        <v>NA</v>
      </c>
    </row>
    <row r="24" spans="1:35" x14ac:dyDescent="0.35">
      <c r="A24" s="21"/>
      <c r="B24" s="150" t="s">
        <v>33</v>
      </c>
      <c r="C24" s="142">
        <v>1389.85340421</v>
      </c>
      <c r="D24" s="142">
        <v>1684.9513969199998</v>
      </c>
      <c r="E24" s="142">
        <v>471.66993473000002</v>
      </c>
      <c r="F24" s="142">
        <v>1155.580111855</v>
      </c>
      <c r="G24" s="142">
        <v>1070.1806326599999</v>
      </c>
      <c r="H24" s="142">
        <f>IFERROR(INDEX([4]CFI!$P$4:$P$93,MATCH($B$5:$B$40,[4]CFI!$B$4:$B$93,0)), "")</f>
        <v>822.51721044999988</v>
      </c>
      <c r="I24" s="142">
        <f>IFERROR(INDEX([5]CFI!$P$4:$P$93, MATCH($B$5:$B$40,[5]CFI!$B$4:$B$93,0)),"")</f>
        <v>410.67137369</v>
      </c>
      <c r="J24" s="142">
        <f>IFERROR(INDEX([6]CFI!$P$4:$P$93,MATCH($B$5:$B$40,[6]CFI!$B$4:$B$93,0)),"")</f>
        <v>333.88293425000001</v>
      </c>
      <c r="K24" s="142">
        <f>IFERROR(INDEX([7]CFI!$P$4:$P$93,MATCH($B$5:$B$40,[7]CFI!$B$4:$B$93,0)),"")</f>
        <v>414.35558811999999</v>
      </c>
      <c r="L24" s="142">
        <f>IFERROR(INDEX([8]CFI!$P$4:$P$93,MATCH($B$5:$B$40,[8]CFI!$B$4:$B$93,0)),"")</f>
        <v>159.68216744999998</v>
      </c>
      <c r="M24" s="142">
        <f>IFERROR(INDEX([2]CFI!$P$4:$P$93, MATCH($B$5:$B$40,[2]CFI!$B$4:$B$93,0)),"")</f>
        <v>269.49969142999993</v>
      </c>
      <c r="N24" s="142">
        <v>94.679408469999998</v>
      </c>
      <c r="O24" s="142">
        <v>58.650580690000005</v>
      </c>
      <c r="P24" s="142">
        <v>92.099386609999982</v>
      </c>
      <c r="Q24" s="142">
        <v>163.78254671999997</v>
      </c>
      <c r="R24" s="142">
        <v>290.94858125999991</v>
      </c>
      <c r="S24" s="142">
        <f>IFERROR(INDEX([4]CFI!$R$4:$R$93,MATCH($B$5:$B$40,[4]CFI!$B$4:$B$93,0)), "")</f>
        <v>207.46898419999999</v>
      </c>
      <c r="T24" s="142">
        <f>IFERROR(INDEX([5]CFI!$R$4:$R$93, MATCH($B$5:$B$40,[5]CFI!$B$4:$B$93,0)),"")</f>
        <v>168.90199110000006</v>
      </c>
      <c r="U24" s="142">
        <f>IFERROR(INDEX([6]CFI!$R$4:$R$93,MATCH($B$5:$B$40,[6]CFI!$B$4:$B$93,0)),"")</f>
        <v>167.39275233000004</v>
      </c>
      <c r="V24" s="142">
        <f>IFERROR(INDEX([7]CFI!$R$4:$R$93,MATCH($B$5:$B$40,[7]CFI!$B$4:$B$93,0)),"")</f>
        <v>217.18182618000003</v>
      </c>
      <c r="W24" s="142">
        <f>IFERROR(INDEX([8]CFI!$R$4:$R$93,MATCH($B$5:$B$40,[8]CFI!$B$4:$B$93,0)),"")</f>
        <v>246.00755422</v>
      </c>
      <c r="X24" s="142">
        <f>IFERROR(INDEX([2]CFI!$R$4:$R$93, MATCH($B$5:$B$40,[2]CFI!$B$4:$B$93,0)),"")</f>
        <v>288.85102455000003</v>
      </c>
      <c r="Y24" s="142" t="s">
        <v>4</v>
      </c>
      <c r="Z24" s="142" t="s">
        <v>4</v>
      </c>
      <c r="AA24" s="142" t="s">
        <v>4</v>
      </c>
      <c r="AB24" s="142" t="s">
        <v>4</v>
      </c>
      <c r="AC24" s="142" t="s">
        <v>4</v>
      </c>
      <c r="AD24" s="142" t="str">
        <f>IFERROR(INDEX([4]CFI!$T$4:$T$93,MATCH($B$5:$B$40,[4]CFI!$B$4:$B$93,0)), "")</f>
        <v>NA</v>
      </c>
      <c r="AE24" s="142" t="str">
        <f>IFERROR(INDEX([5]CFI!$T$4:$T$93, MATCH($B$5:$B$40,[5]CFI!$B$4:$B$93,0)),"")</f>
        <v>NA</v>
      </c>
      <c r="AF24" s="142" t="str">
        <f>IFERROR(INDEX([6]CFI!$T$4:$T$93,MATCH($B$5:$B$40,[6]CFI!$B$4:$B$93,0)),"")</f>
        <v>NA</v>
      </c>
      <c r="AG24" s="142" t="str">
        <f>IFERROR(INDEX([7]CFI!$T$4:$T$93,MATCH($B$5:$B$40,[7]CFI!$B$4:$B$93,0)),"")</f>
        <v>NA</v>
      </c>
      <c r="AH24" s="142" t="str">
        <f>IFERROR(INDEX([8]CFI!$T$4:$T$93,MATCH($B$5:$B$40,[8]CFI!$B$4:$B$93,0)),"")</f>
        <v>NA</v>
      </c>
      <c r="AI24" s="142" t="str">
        <f>IFERROR(INDEX([2]CFI!$T$4:$T$93, MATCH($B$5:$B$40,[2]CFI!$B$4:$B$93,0)),"")</f>
        <v>NA</v>
      </c>
    </row>
    <row r="25" spans="1:35" x14ac:dyDescent="0.35">
      <c r="A25" s="21"/>
      <c r="B25" s="150"/>
      <c r="C25" s="142"/>
      <c r="D25" s="140"/>
      <c r="E25" s="140"/>
      <c r="F25" s="140"/>
      <c r="G25" s="140"/>
      <c r="H25" s="140" t="str">
        <f>IFERROR(INDEX([4]CFI!$P$4:$P$93,MATCH($B$5:$B$40,[4]CFI!$B$4:$B$93,0)), "")</f>
        <v/>
      </c>
      <c r="I25" s="140" t="str">
        <f>IFERROR(INDEX([5]CFI!$P$4:$P$93, MATCH($B$5:$B$40,[5]CFI!$B$4:$B$93,0)),"")</f>
        <v/>
      </c>
      <c r="J25" s="140" t="str">
        <f>IFERROR(INDEX([6]CFI!$P$4:$P$93,MATCH($B$5:$B$40,[6]CFI!$B$4:$B$93,0)),"")</f>
        <v/>
      </c>
      <c r="K25" s="140" t="str">
        <f>IFERROR(INDEX([7]CFI!$P$4:$P$93,MATCH($B$5:$B$40,[7]CFI!$B$4:$B$93,0)),"")</f>
        <v/>
      </c>
      <c r="L25" s="140" t="str">
        <f>IFERROR(INDEX([8]CFI!$P$4:$P$93,MATCH($B$5:$B$40,[8]CFI!$B$4:$B$93,0)),"")</f>
        <v/>
      </c>
      <c r="M25" s="140" t="str">
        <f>IFERROR(INDEX([2]CFI!$P$4:$P$93, MATCH($B$5:$B$40,[2]CFI!$B$4:$B$93,0)),"")</f>
        <v/>
      </c>
      <c r="N25" s="140"/>
      <c r="O25" s="140"/>
      <c r="P25" s="140"/>
      <c r="Q25" s="140"/>
      <c r="R25" s="140"/>
      <c r="S25" s="140" t="str">
        <f>IFERROR(INDEX([4]CFI!$R$4:$R$93,MATCH($B$5:$B$40,[4]CFI!$B$4:$B$93,0)), "")</f>
        <v/>
      </c>
      <c r="T25" s="140" t="str">
        <f>IFERROR(INDEX([5]CFI!$R$4:$R$93, MATCH($B$5:$B$40,[5]CFI!$B$4:$B$93,0)),"")</f>
        <v/>
      </c>
      <c r="U25" s="140" t="str">
        <f>IFERROR(INDEX([6]CFI!$R$4:$R$93,MATCH($B$5:$B$40,[6]CFI!$B$4:$B$93,0)),"")</f>
        <v/>
      </c>
      <c r="V25" s="140" t="str">
        <f>IFERROR(INDEX([7]CFI!$R$4:$R$93,MATCH($B$5:$B$40,[7]CFI!$B$4:$B$93,0)),"")</f>
        <v/>
      </c>
      <c r="W25" s="140" t="str">
        <f>IFERROR(INDEX([8]CFI!$R$4:$R$93,MATCH($B$5:$B$40,[8]CFI!$B$4:$B$93,0)),"")</f>
        <v/>
      </c>
      <c r="X25" s="140" t="str">
        <f>IFERROR(INDEX([2]CFI!$R$4:$R$93, MATCH($B$5:$B$40,[2]CFI!$B$4:$B$93,0)),"")</f>
        <v/>
      </c>
      <c r="Y25" s="140"/>
      <c r="Z25" s="140"/>
      <c r="AA25" s="140"/>
      <c r="AB25" s="140"/>
      <c r="AC25" s="140"/>
      <c r="AD25" s="140" t="str">
        <f>IFERROR(INDEX([4]CFI!$T$4:$T$93,MATCH($B$5:$B$40,[4]CFI!$B$4:$B$93,0)), "")</f>
        <v/>
      </c>
      <c r="AE25" s="140" t="str">
        <f>IFERROR(INDEX([5]CFI!$T$4:$T$93, MATCH($B$5:$B$40,[5]CFI!$B$4:$B$93,0)),"")</f>
        <v/>
      </c>
      <c r="AF25" s="140" t="str">
        <f>IFERROR(INDEX([6]CFI!$T$4:$T$93,MATCH($B$5:$B$40,[6]CFI!$B$4:$B$93,0)),"")</f>
        <v/>
      </c>
      <c r="AG25" s="140" t="str">
        <f>IFERROR(INDEX([7]CFI!$T$4:$T$93,MATCH($B$5:$B$40,[7]CFI!$B$4:$B$93,0)),"")</f>
        <v/>
      </c>
      <c r="AH25" s="140" t="str">
        <f>IFERROR(INDEX([8]CFI!$T$4:$T$93,MATCH($B$5:$B$40,[8]CFI!$B$4:$B$93,0)),"")</f>
        <v/>
      </c>
      <c r="AI25" s="140" t="str">
        <f>IFERROR(INDEX([2]CFI!$T$4:$T$93, MATCH($B$5:$B$40,[2]CFI!$B$4:$B$93,0)),"")</f>
        <v/>
      </c>
    </row>
    <row r="26" spans="1:35" s="104" customFormat="1" x14ac:dyDescent="0.35">
      <c r="A26" s="103" t="s">
        <v>44</v>
      </c>
      <c r="B26" s="151" t="s">
        <v>6</v>
      </c>
      <c r="C26" s="139">
        <f t="shared" ref="C26:R26" si="4">C27/(C28+C29)</f>
        <v>7.8378746309131331E-2</v>
      </c>
      <c r="D26" s="139">
        <f t="shared" si="4"/>
        <v>0.14610551451067988</v>
      </c>
      <c r="E26" s="139">
        <f t="shared" si="4"/>
        <v>0.11934206231647351</v>
      </c>
      <c r="F26" s="139">
        <f t="shared" si="4"/>
        <v>0.18677687419235101</v>
      </c>
      <c r="G26" s="139">
        <f t="shared" si="4"/>
        <v>0.1739765370146415</v>
      </c>
      <c r="H26" s="139">
        <f>IFERROR(INDEX([4]CFI!$P$4:$P$93,MATCH($B$5:$B$40,[4]CFI!$B$4:$B$93,0)), "")</f>
        <v>0.17779489120780195</v>
      </c>
      <c r="I26" s="139">
        <f>IFERROR(INDEX([5]CFI!$P$4:$P$93, MATCH($B$5:$B$40,[5]CFI!$B$4:$B$93,0)),"")</f>
        <v>0.18424524556176058</v>
      </c>
      <c r="J26" s="139">
        <f>IFERROR(INDEX([6]CFI!$P$4:$P$93,MATCH($B$5:$B$40,[6]CFI!$B$4:$B$93,0)),"")</f>
        <v>0.18626620521406217</v>
      </c>
      <c r="K26" s="139">
        <f>IFERROR(INDEX([7]CFI!$P$4:$P$93,MATCH($B$5:$B$40,[7]CFI!$B$4:$B$93,0)),"")</f>
        <v>0.18673291138325326</v>
      </c>
      <c r="L26" s="139">
        <f>IFERROR(INDEX([8]CFI!$P$4:$P$93,MATCH($B$5:$B$40,[8]CFI!$B$4:$B$93,0)),"")</f>
        <v>0.19132788836340517</v>
      </c>
      <c r="M26" s="139">
        <f>IFERROR(INDEX([2]CFI!$P$4:$P$93, MATCH($B$5:$B$40,[2]CFI!$B$4:$B$93,0)),"")</f>
        <v>0.19339823339296358</v>
      </c>
      <c r="N26" s="139">
        <f t="shared" si="4"/>
        <v>0.18581281640843203</v>
      </c>
      <c r="O26" s="139">
        <f t="shared" si="4"/>
        <v>0.202639352030036</v>
      </c>
      <c r="P26" s="139">
        <f t="shared" si="4"/>
        <v>0.19073290047023495</v>
      </c>
      <c r="Q26" s="139">
        <f t="shared" si="4"/>
        <v>0.19299745746145208</v>
      </c>
      <c r="R26" s="139">
        <f t="shared" si="4"/>
        <v>0.25403185924050414</v>
      </c>
      <c r="S26" s="139">
        <f>IFERROR(INDEX([4]CFI!$R$4:$R$93,MATCH($B$5:$B$40,[4]CFI!$B$4:$B$93,0)), "")</f>
        <v>0.24853432531368172</v>
      </c>
      <c r="T26" s="139">
        <f>IFERROR(INDEX([5]CFI!$R$4:$R$93, MATCH($B$5:$B$40,[5]CFI!$B$4:$B$93,0)),"")</f>
        <v>0.24384954737574605</v>
      </c>
      <c r="U26" s="139">
        <f>IFERROR(INDEX([6]CFI!$R$4:$R$93,MATCH($B$5:$B$40,[6]CFI!$B$4:$B$93,0)),"")</f>
        <v>0.25375287169390681</v>
      </c>
      <c r="V26" s="139">
        <f>IFERROR(INDEX([7]CFI!$R$4:$R$93,MATCH($B$5:$B$40,[7]CFI!$B$4:$B$93,0)),"")</f>
        <v>0.24786637097695727</v>
      </c>
      <c r="W26" s="139">
        <f>IFERROR(INDEX([8]CFI!$R$4:$R$93,MATCH($B$5:$B$40,[8]CFI!$B$4:$B$93,0)),"")</f>
        <v>0.26275709103435285</v>
      </c>
      <c r="X26" s="139">
        <f>IFERROR(INDEX([2]CFI!$R$4:$R$93, MATCH($B$5:$B$40,[2]CFI!$B$4:$B$93,0)),"")</f>
        <v>0.2954514236829856</v>
      </c>
      <c r="Y26" s="139" t="s">
        <v>4</v>
      </c>
      <c r="Z26" s="139" t="s">
        <v>4</v>
      </c>
      <c r="AA26" s="139" t="s">
        <v>4</v>
      </c>
      <c r="AB26" s="139" t="s">
        <v>4</v>
      </c>
      <c r="AC26" s="139" t="s">
        <v>4</v>
      </c>
      <c r="AD26" s="139" t="str">
        <f>IFERROR(INDEX([4]CFI!$T$4:$T$93,MATCH($B$5:$B$40,[4]CFI!$B$4:$B$93,0)), "")</f>
        <v>NA</v>
      </c>
      <c r="AE26" s="139" t="str">
        <f>IFERROR(INDEX([5]CFI!$T$4:$T$93, MATCH($B$5:$B$40,[5]CFI!$B$4:$B$93,0)),"")</f>
        <v>NA</v>
      </c>
      <c r="AF26" s="139" t="str">
        <f>IFERROR(INDEX([6]CFI!$T$4:$T$93,MATCH($B$5:$B$40,[6]CFI!$B$4:$B$93,0)),"")</f>
        <v>NA</v>
      </c>
      <c r="AG26" s="139" t="str">
        <f>IFERROR(INDEX([7]CFI!$T$4:$T$93,MATCH($B$5:$B$40,[7]CFI!$B$4:$B$93,0)),"")</f>
        <v>NA</v>
      </c>
      <c r="AH26" s="139" t="str">
        <f>IFERROR(INDEX([8]CFI!$T$4:$T$93,MATCH($B$5:$B$40,[8]CFI!$B$4:$B$93,0)),"")</f>
        <v>NA</v>
      </c>
      <c r="AI26" s="139" t="str">
        <f>IFERROR(INDEX([2]CFI!$T$4:$T$93, MATCH($B$5:$B$40,[2]CFI!$B$4:$B$93,0)),"")</f>
        <v>NA</v>
      </c>
    </row>
    <row r="27" spans="1:35" x14ac:dyDescent="0.35">
      <c r="A27" s="21"/>
      <c r="B27" s="150" t="s">
        <v>34</v>
      </c>
      <c r="C27" s="142">
        <v>1596.1876763</v>
      </c>
      <c r="D27" s="142">
        <v>3258.0991487900005</v>
      </c>
      <c r="E27" s="142">
        <v>2561.9204934600002</v>
      </c>
      <c r="F27" s="142">
        <v>4099.0468072799995</v>
      </c>
      <c r="G27" s="142">
        <v>2701.6707511200002</v>
      </c>
      <c r="H27" s="142">
        <f>IFERROR(INDEX([4]CFI!$P$4:$P$93,MATCH($B$5:$B$40,[4]CFI!$B$4:$B$93,0)), "")</f>
        <v>2719.7808564900001</v>
      </c>
      <c r="I27" s="142">
        <f>IFERROR(INDEX([5]CFI!$P$4:$P$93, MATCH($B$5:$B$40,[5]CFI!$B$4:$B$93,0)),"")</f>
        <v>2724.8736333100001</v>
      </c>
      <c r="J27" s="142">
        <f>IFERROR(INDEX([6]CFI!$P$4:$P$93,MATCH($B$5:$B$40,[6]CFI!$B$4:$B$93,0)),"")</f>
        <v>2740.8485663900001</v>
      </c>
      <c r="K27" s="142">
        <f>IFERROR(INDEX([7]CFI!$P$4:$P$93,MATCH($B$5:$B$40,[7]CFI!$B$4:$B$93,0)),"")</f>
        <v>2754.9199353499998</v>
      </c>
      <c r="L27" s="142">
        <f>IFERROR(INDEX([8]CFI!$P$4:$P$93,MATCH($B$5:$B$40,[8]CFI!$B$4:$B$93,0)),"")</f>
        <v>2767.0556033199996</v>
      </c>
      <c r="M27" s="142">
        <f>IFERROR(INDEX([2]CFI!$P$4:$P$93, MATCH($B$5:$B$40,[2]CFI!$B$4:$B$93,0)),"")</f>
        <v>2819.3348389799999</v>
      </c>
      <c r="N27" s="142">
        <v>337.36908294</v>
      </c>
      <c r="O27" s="142">
        <v>407.43305211000001</v>
      </c>
      <c r="P27" s="142">
        <v>410.91994112000003</v>
      </c>
      <c r="Q27" s="142">
        <v>484.62476482</v>
      </c>
      <c r="R27" s="142">
        <v>769.75677046099997</v>
      </c>
      <c r="S27" s="142">
        <f>IFERROR(INDEX([4]CFI!$R$4:$R$93,MATCH($B$5:$B$40,[4]CFI!$B$4:$B$93,0)), "")</f>
        <v>743.75279501</v>
      </c>
      <c r="T27" s="142">
        <f>IFERROR(INDEX([5]CFI!$R$4:$R$93, MATCH($B$5:$B$40,[5]CFI!$B$4:$B$93,0)),"")</f>
        <v>730.90627579</v>
      </c>
      <c r="U27" s="142">
        <f>IFERROR(INDEX([6]CFI!$R$4:$R$93,MATCH($B$5:$B$40,[6]CFI!$B$4:$B$93,0)),"")</f>
        <v>787.82471627000007</v>
      </c>
      <c r="V27" s="142">
        <f>IFERROR(INDEX([7]CFI!$R$4:$R$93,MATCH($B$5:$B$40,[7]CFI!$B$4:$B$93,0)),"")</f>
        <v>768.57444074000011</v>
      </c>
      <c r="W27" s="142">
        <f>IFERROR(INDEX([8]CFI!$R$4:$R$93,MATCH($B$5:$B$40,[8]CFI!$B$4:$B$93,0)),"")</f>
        <v>844.95184843999994</v>
      </c>
      <c r="X27" s="142">
        <f>IFERROR(INDEX([2]CFI!$R$4:$R$93, MATCH($B$5:$B$40,[2]CFI!$B$4:$B$93,0)),"")</f>
        <v>967.54404225999986</v>
      </c>
      <c r="Y27" s="142" t="s">
        <v>4</v>
      </c>
      <c r="Z27" s="142" t="s">
        <v>4</v>
      </c>
      <c r="AA27" s="142" t="s">
        <v>4</v>
      </c>
      <c r="AB27" s="142" t="s">
        <v>4</v>
      </c>
      <c r="AC27" s="142" t="s">
        <v>4</v>
      </c>
      <c r="AD27" s="142" t="str">
        <f>IFERROR(INDEX([4]CFI!$T$4:$T$93,MATCH($B$5:$B$40,[4]CFI!$B$4:$B$93,0)), "")</f>
        <v>NA</v>
      </c>
      <c r="AE27" s="142" t="str">
        <f>IFERROR(INDEX([5]CFI!$T$4:$T$93, MATCH($B$5:$B$40,[5]CFI!$B$4:$B$93,0)),"")</f>
        <v>NA</v>
      </c>
      <c r="AF27" s="142" t="str">
        <f>IFERROR(INDEX([6]CFI!$T$4:$T$93,MATCH($B$5:$B$40,[6]CFI!$B$4:$B$93,0)),"")</f>
        <v>NA</v>
      </c>
      <c r="AG27" s="142" t="str">
        <f>IFERROR(INDEX([7]CFI!$T$4:$T$93,MATCH($B$5:$B$40,[7]CFI!$B$4:$B$93,0)),"")</f>
        <v>NA</v>
      </c>
      <c r="AH27" s="142" t="str">
        <f>IFERROR(INDEX([8]CFI!$T$4:$T$93,MATCH($B$5:$B$40,[8]CFI!$B$4:$B$93,0)),"")</f>
        <v>NA</v>
      </c>
      <c r="AI27" s="142" t="str">
        <f>IFERROR(INDEX([2]CFI!$T$4:$T$93, MATCH($B$5:$B$40,[2]CFI!$B$4:$B$93,0)),"")</f>
        <v>NA</v>
      </c>
    </row>
    <row r="28" spans="1:35" x14ac:dyDescent="0.35">
      <c r="A28" s="21"/>
      <c r="B28" s="150" t="s">
        <v>35</v>
      </c>
      <c r="C28" s="142">
        <v>18975.204107740021</v>
      </c>
      <c r="D28" s="142">
        <v>20614.680206320023</v>
      </c>
      <c r="E28" s="142">
        <v>20995.367283600041</v>
      </c>
      <c r="F28" s="142">
        <v>20790.642218960009</v>
      </c>
      <c r="G28" s="142">
        <v>14458.756760160006</v>
      </c>
      <c r="H28" s="142">
        <f>IFERROR(INDEX([4]CFI!$P$4:$P$93,MATCH($B$5:$B$40,[4]CFI!$B$4:$B$93,0)), "")</f>
        <v>14474.777543150049</v>
      </c>
      <c r="I28" s="142">
        <f>IFERROR(INDEX([5]CFI!$P$4:$P$93, MATCH($B$5:$B$40,[5]CFI!$B$4:$B$93,0)),"")</f>
        <v>14378.712336060051</v>
      </c>
      <c r="J28" s="142">
        <f>IFERROR(INDEX([6]CFI!$P$4:$P$93,MATCH($B$5:$B$40,[6]CFI!$B$4:$B$93,0)),"")</f>
        <v>14380.8022296</v>
      </c>
      <c r="K28" s="142">
        <f>IFERROR(INDEX([7]CFI!$P$4:$P$93,MATCH($B$5:$B$40,[7]CFI!$B$4:$B$93,0)),"")</f>
        <v>14338.908391659992</v>
      </c>
      <c r="L28" s="142">
        <f>IFERROR(INDEX([8]CFI!$P$4:$P$93,MATCH($B$5:$B$40,[8]CFI!$B$4:$B$93,0)),"")</f>
        <v>14302.692486810009</v>
      </c>
      <c r="M28" s="142">
        <f>IFERROR(INDEX([2]CFI!$P$4:$P$93, MATCH($B$5:$B$40,[2]CFI!$B$4:$B$93,0)),"")</f>
        <v>14308.373071510016</v>
      </c>
      <c r="N28" s="142">
        <v>1720.9600585000001</v>
      </c>
      <c r="O28" s="142">
        <v>1951.980859</v>
      </c>
      <c r="P28" s="142">
        <v>2062.3267250200001</v>
      </c>
      <c r="Q28" s="142">
        <v>2347.2596773300006</v>
      </c>
      <c r="R28" s="142">
        <v>2739.2098121099998</v>
      </c>
      <c r="S28" s="142">
        <f>IFERROR(INDEX([4]CFI!$R$4:$R$93,MATCH($B$5:$B$40,[4]CFI!$B$4:$B$93,0)), "")</f>
        <v>2785.0866479900005</v>
      </c>
      <c r="T28" s="142">
        <f>IFERROR(INDEX([5]CFI!$R$4:$R$93, MATCH($B$5:$B$40,[5]CFI!$B$4:$B$93,0)),"")</f>
        <v>2828.4637356599997</v>
      </c>
      <c r="U28" s="142">
        <f>IFERROR(INDEX([6]CFI!$R$4:$R$93,MATCH($B$5:$B$40,[6]CFI!$B$4:$B$93,0)),"")</f>
        <v>2937.3000576899999</v>
      </c>
      <c r="V28" s="142">
        <f>IFERROR(INDEX([7]CFI!$R$4:$R$93,MATCH($B$5:$B$40,[7]CFI!$B$4:$B$93,0)),"")</f>
        <v>2883.5794336499998</v>
      </c>
      <c r="W28" s="142">
        <f>IFERROR(INDEX([8]CFI!$R$4:$R$93,MATCH($B$5:$B$40,[8]CFI!$B$4:$B$93,0)),"")</f>
        <v>2969.7071772600002</v>
      </c>
      <c r="X28" s="142">
        <f>IFERROR(INDEX([2]CFI!$R$4:$R$93, MATCH($B$5:$B$40,[2]CFI!$B$4:$B$93,0)),"")</f>
        <v>2985.9480276899994</v>
      </c>
      <c r="Y28" s="142" t="s">
        <v>4</v>
      </c>
      <c r="Z28" s="142" t="s">
        <v>4</v>
      </c>
      <c r="AA28" s="142" t="s">
        <v>4</v>
      </c>
      <c r="AB28" s="142" t="s">
        <v>4</v>
      </c>
      <c r="AC28" s="142" t="s">
        <v>4</v>
      </c>
      <c r="AD28" s="142" t="str">
        <f>IFERROR(INDEX([4]CFI!$T$4:$T$93,MATCH($B$5:$B$40,[4]CFI!$B$4:$B$93,0)), "")</f>
        <v>NA</v>
      </c>
      <c r="AE28" s="142" t="str">
        <f>IFERROR(INDEX([5]CFI!$T$4:$T$93, MATCH($B$5:$B$40,[5]CFI!$B$4:$B$93,0)),"")</f>
        <v>NA</v>
      </c>
      <c r="AF28" s="142" t="str">
        <f>IFERROR(INDEX([6]CFI!$T$4:$T$93,MATCH($B$5:$B$40,[6]CFI!$B$4:$B$93,0)),"")</f>
        <v>NA</v>
      </c>
      <c r="AG28" s="142" t="str">
        <f>IFERROR(INDEX([7]CFI!$T$4:$T$93,MATCH($B$5:$B$40,[7]CFI!$B$4:$B$93,0)),"")</f>
        <v>NA</v>
      </c>
      <c r="AH28" s="142" t="str">
        <f>IFERROR(INDEX([8]CFI!$T$4:$T$93,MATCH($B$5:$B$40,[8]CFI!$B$4:$B$93,0)),"")</f>
        <v>NA</v>
      </c>
      <c r="AI28" s="142" t="str">
        <f>IFERROR(INDEX([2]CFI!$T$4:$T$93, MATCH($B$5:$B$40,[2]CFI!$B$4:$B$93,0)),"")</f>
        <v>NA</v>
      </c>
    </row>
    <row r="29" spans="1:35" x14ac:dyDescent="0.35">
      <c r="A29" s="21"/>
      <c r="B29" s="150" t="s">
        <v>36</v>
      </c>
      <c r="C29" s="142">
        <v>1389.85340421</v>
      </c>
      <c r="D29" s="142">
        <v>1684.9513969199998</v>
      </c>
      <c r="E29" s="142">
        <v>471.66993473000002</v>
      </c>
      <c r="F29" s="142">
        <v>1155.580111855</v>
      </c>
      <c r="G29" s="142">
        <v>1070.1806326599999</v>
      </c>
      <c r="H29" s="142">
        <f>IFERROR(INDEX([4]CFI!$P$4:$P$93,MATCH($B$5:$B$40,[4]CFI!$B$4:$B$93,0)), "")</f>
        <v>822.51721044999988</v>
      </c>
      <c r="I29" s="142">
        <f>IFERROR(INDEX([5]CFI!$P$4:$P$93, MATCH($B$5:$B$40,[5]CFI!$B$4:$B$93,0)),"")</f>
        <v>410.67137369</v>
      </c>
      <c r="J29" s="142">
        <f>IFERROR(INDEX([6]CFI!$P$4:$P$93,MATCH($B$5:$B$40,[6]CFI!$B$4:$B$93,0)),"")</f>
        <v>333.88293425000001</v>
      </c>
      <c r="K29" s="142">
        <f>IFERROR(INDEX([7]CFI!$P$4:$P$93,MATCH($B$5:$B$40,[7]CFI!$B$4:$B$93,0)),"")</f>
        <v>414.35558811999999</v>
      </c>
      <c r="L29" s="142">
        <f>IFERROR(INDEX([8]CFI!$P$4:$P$93,MATCH($B$5:$B$40,[8]CFI!$B$4:$B$93,0)),"")</f>
        <v>159.68216744999998</v>
      </c>
      <c r="M29" s="142">
        <f>IFERROR(INDEX([2]CFI!$P$4:$P$93, MATCH($B$5:$B$40,[2]CFI!$B$4:$B$93,0)),"")</f>
        <v>269.49969142999993</v>
      </c>
      <c r="N29" s="142">
        <v>94.679408469999998</v>
      </c>
      <c r="O29" s="142">
        <v>58.650580690000005</v>
      </c>
      <c r="P29" s="142">
        <v>92.099386609999982</v>
      </c>
      <c r="Q29" s="142">
        <v>163.78254671999997</v>
      </c>
      <c r="R29" s="142">
        <v>290.94858125999991</v>
      </c>
      <c r="S29" s="142">
        <f>IFERROR(INDEX([4]CFI!$R$4:$R$93,MATCH($B$5:$B$40,[4]CFI!$B$4:$B$93,0)), "")</f>
        <v>207.46898419999999</v>
      </c>
      <c r="T29" s="142">
        <f>IFERROR(INDEX([5]CFI!$R$4:$R$93, MATCH($B$5:$B$40,[5]CFI!$B$4:$B$93,0)),"")</f>
        <v>168.90199110000006</v>
      </c>
      <c r="U29" s="142">
        <f>IFERROR(INDEX([6]CFI!$R$4:$R$93,MATCH($B$5:$B$40,[6]CFI!$B$4:$B$93,0)),"")</f>
        <v>167.39275233000004</v>
      </c>
      <c r="V29" s="142">
        <f>IFERROR(INDEX([7]CFI!$R$4:$R$93,MATCH($B$5:$B$40,[7]CFI!$B$4:$B$93,0)),"")</f>
        <v>217.18182618000003</v>
      </c>
      <c r="W29" s="142">
        <f>IFERROR(INDEX([8]CFI!$R$4:$R$93,MATCH($B$5:$B$40,[8]CFI!$B$4:$B$93,0)),"")</f>
        <v>246.00755422</v>
      </c>
      <c r="X29" s="142">
        <f>IFERROR(INDEX([2]CFI!$R$4:$R$93, MATCH($B$5:$B$40,[2]CFI!$B$4:$B$93,0)),"")</f>
        <v>288.85102455000003</v>
      </c>
      <c r="Y29" s="142" t="s">
        <v>4</v>
      </c>
      <c r="Z29" s="142" t="s">
        <v>4</v>
      </c>
      <c r="AA29" s="142" t="s">
        <v>4</v>
      </c>
      <c r="AB29" s="142" t="s">
        <v>4</v>
      </c>
      <c r="AC29" s="142" t="s">
        <v>4</v>
      </c>
      <c r="AD29" s="142" t="str">
        <f>IFERROR(INDEX([4]CFI!$T$4:$T$93,MATCH($B$5:$B$40,[4]CFI!$B$4:$B$93,0)), "")</f>
        <v>NA</v>
      </c>
      <c r="AE29" s="142" t="str">
        <f>IFERROR(INDEX([5]CFI!$T$4:$T$93, MATCH($B$5:$B$40,[5]CFI!$B$4:$B$93,0)),"")</f>
        <v>NA</v>
      </c>
      <c r="AF29" s="142" t="str">
        <f>IFERROR(INDEX([6]CFI!$T$4:$T$93,MATCH($B$5:$B$40,[6]CFI!$B$4:$B$93,0)),"")</f>
        <v>NA</v>
      </c>
      <c r="AG29" s="142" t="str">
        <f>IFERROR(INDEX([7]CFI!$T$4:$T$93,MATCH($B$5:$B$40,[7]CFI!$B$4:$B$93,0)),"")</f>
        <v>NA</v>
      </c>
      <c r="AH29" s="142" t="str">
        <f>IFERROR(INDEX([8]CFI!$T$4:$T$93,MATCH($B$5:$B$40,[8]CFI!$B$4:$B$93,0)),"")</f>
        <v>NA</v>
      </c>
      <c r="AI29" s="142" t="str">
        <f>IFERROR(INDEX([2]CFI!$T$4:$T$93, MATCH($B$5:$B$40,[2]CFI!$B$4:$B$93,0)),"")</f>
        <v>NA</v>
      </c>
    </row>
    <row r="30" spans="1:35" x14ac:dyDescent="0.35">
      <c r="A30" s="21"/>
      <c r="B30" s="150"/>
      <c r="C30" s="142"/>
      <c r="D30" s="140"/>
      <c r="E30" s="140"/>
      <c r="F30" s="140"/>
      <c r="G30" s="140"/>
      <c r="H30" s="140" t="str">
        <f>IFERROR(INDEX([4]CFI!$P$4:$P$93,MATCH($B$5:$B$40,[4]CFI!$B$4:$B$93,0)), "")</f>
        <v/>
      </c>
      <c r="I30" s="140" t="str">
        <f>IFERROR(INDEX([5]CFI!$P$4:$P$93, MATCH($B$5:$B$40,[5]CFI!$B$4:$B$93,0)),"")</f>
        <v/>
      </c>
      <c r="J30" s="140" t="str">
        <f>IFERROR(INDEX([6]CFI!$P$4:$P$93,MATCH($B$5:$B$40,[6]CFI!$B$4:$B$93,0)),"")</f>
        <v/>
      </c>
      <c r="K30" s="140" t="str">
        <f>IFERROR(INDEX([7]CFI!$P$4:$P$93,MATCH($B$5:$B$40,[7]CFI!$B$4:$B$93,0)),"")</f>
        <v/>
      </c>
      <c r="L30" s="140" t="str">
        <f>IFERROR(INDEX([8]CFI!$P$4:$P$93,MATCH($B$5:$B$40,[8]CFI!$B$4:$B$93,0)),"")</f>
        <v/>
      </c>
      <c r="M30" s="140" t="str">
        <f>IFERROR(INDEX([2]CFI!$P$4:$P$93, MATCH($B$5:$B$40,[2]CFI!$B$4:$B$93,0)),"")</f>
        <v/>
      </c>
      <c r="N30" s="140"/>
      <c r="O30" s="140"/>
      <c r="P30" s="140"/>
      <c r="Q30" s="140"/>
      <c r="R30" s="140"/>
      <c r="S30" s="140" t="str">
        <f>IFERROR(INDEX([4]CFI!$R$4:$R$93,MATCH($B$5:$B$40,[4]CFI!$B$4:$B$93,0)), "")</f>
        <v/>
      </c>
      <c r="T30" s="140" t="str">
        <f>IFERROR(INDEX([5]CFI!$R$4:$R$93, MATCH($B$5:$B$40,[5]CFI!$B$4:$B$93,0)),"")</f>
        <v/>
      </c>
      <c r="U30" s="140" t="str">
        <f>IFERROR(INDEX([6]CFI!$R$4:$R$93,MATCH($B$5:$B$40,[6]CFI!$B$4:$B$93,0)),"")</f>
        <v/>
      </c>
      <c r="V30" s="140" t="str">
        <f>IFERROR(INDEX([7]CFI!$R$4:$R$93,MATCH($B$5:$B$40,[7]CFI!$B$4:$B$93,0)),"")</f>
        <v/>
      </c>
      <c r="W30" s="140" t="str">
        <f>IFERROR(INDEX([8]CFI!$R$4:$R$93,MATCH($B$5:$B$40,[8]CFI!$B$4:$B$93,0)),"")</f>
        <v/>
      </c>
      <c r="X30" s="140" t="str">
        <f>IFERROR(INDEX([2]CFI!$R$4:$R$93, MATCH($B$5:$B$40,[2]CFI!$B$4:$B$93,0)),"")</f>
        <v/>
      </c>
      <c r="Y30" s="140"/>
      <c r="Z30" s="140"/>
      <c r="AA30" s="140"/>
      <c r="AB30" s="140"/>
      <c r="AC30" s="140"/>
      <c r="AD30" s="140" t="str">
        <f>IFERROR(INDEX([4]CFI!$T$4:$T$93,MATCH($B$5:$B$40,[4]CFI!$B$4:$B$93,0)), "")</f>
        <v/>
      </c>
      <c r="AE30" s="140" t="str">
        <f>IFERROR(INDEX([5]CFI!$T$4:$T$93, MATCH($B$5:$B$40,[5]CFI!$B$4:$B$93,0)),"")</f>
        <v/>
      </c>
      <c r="AF30" s="140" t="str">
        <f>IFERROR(INDEX([6]CFI!$T$4:$T$93,MATCH($B$5:$B$40,[6]CFI!$B$4:$B$93,0)),"")</f>
        <v/>
      </c>
      <c r="AG30" s="140" t="str">
        <f>IFERROR(INDEX([7]CFI!$T$4:$T$93,MATCH($B$5:$B$40,[7]CFI!$B$4:$B$93,0)),"")</f>
        <v/>
      </c>
      <c r="AH30" s="140" t="str">
        <f>IFERROR(INDEX([8]CFI!$T$4:$T$93,MATCH($B$5:$B$40,[8]CFI!$B$4:$B$93,0)),"")</f>
        <v/>
      </c>
      <c r="AI30" s="140" t="str">
        <f>IFERROR(INDEX([2]CFI!$T$4:$T$93, MATCH($B$5:$B$40,[2]CFI!$B$4:$B$93,0)),"")</f>
        <v/>
      </c>
    </row>
    <row r="31" spans="1:35" s="104" customFormat="1" x14ac:dyDescent="0.35">
      <c r="A31" s="103" t="s">
        <v>45</v>
      </c>
      <c r="B31" s="151" t="s">
        <v>7</v>
      </c>
      <c r="C31" s="139">
        <f t="shared" ref="C31:R31" si="5">C32/C33</f>
        <v>0.33655084925602807</v>
      </c>
      <c r="D31" s="139">
        <f t="shared" si="5"/>
        <v>0.37623311968144441</v>
      </c>
      <c r="E31" s="139">
        <f t="shared" si="5"/>
        <v>0.2976976127164781</v>
      </c>
      <c r="F31" s="139">
        <f t="shared" si="5"/>
        <v>0.37554330594503588</v>
      </c>
      <c r="G31" s="139">
        <f t="shared" si="5"/>
        <v>0.23951648538517772</v>
      </c>
      <c r="H31" s="139">
        <f>IFERROR(INDEX([4]CFI!$P$4:$P$93,MATCH($B$5:$B$40,[4]CFI!$B$4:$B$93,0)), "")</f>
        <v>0.20118168105614043</v>
      </c>
      <c r="I31" s="139">
        <f>IFERROR(INDEX([5]CFI!$P$4:$P$93, MATCH($B$5:$B$40,[5]CFI!$B$4:$B$93,0)),"")</f>
        <v>0.20180597905975015</v>
      </c>
      <c r="J31" s="139">
        <f>IFERROR(INDEX([6]CFI!$P$4:$P$93,MATCH($B$5:$B$40,[6]CFI!$B$4:$B$93,0)),"")</f>
        <v>0.25681517488785666</v>
      </c>
      <c r="K31" s="139">
        <f>IFERROR(INDEX([7]CFI!$P$4:$P$93,MATCH($B$5:$B$40,[7]CFI!$B$4:$B$93,0)),"")</f>
        <v>0.18102540668883188</v>
      </c>
      <c r="L31" s="139">
        <f>IFERROR(INDEX([8]CFI!$P$4:$P$93,MATCH($B$5:$B$40,[8]CFI!$B$4:$B$93,0)),"")</f>
        <v>0.18086055154410757</v>
      </c>
      <c r="M31" s="139">
        <f>IFERROR(INDEX([2]CFI!$P$4:$P$93, MATCH($B$5:$B$40,[2]CFI!$B$4:$B$93,0)),"")</f>
        <v>0.18242451491163866</v>
      </c>
      <c r="N31" s="139">
        <f t="shared" si="5"/>
        <v>0.12206102176337832</v>
      </c>
      <c r="O31" s="139">
        <f t="shared" si="5"/>
        <v>9.9737582219110929E-2</v>
      </c>
      <c r="P31" s="139">
        <f t="shared" si="5"/>
        <v>8.5884721307034798E-2</v>
      </c>
      <c r="Q31" s="139">
        <f t="shared" si="5"/>
        <v>0.11740648672160485</v>
      </c>
      <c r="R31" s="139">
        <f t="shared" si="5"/>
        <v>0.23140772848547667</v>
      </c>
      <c r="S31" s="139">
        <f>IFERROR(INDEX([4]CFI!$R$4:$R$93,MATCH($B$5:$B$40,[4]CFI!$B$4:$B$93,0)), "")</f>
        <v>0.17725332092913654</v>
      </c>
      <c r="T31" s="139">
        <f>IFERROR(INDEX([5]CFI!$R$4:$R$93, MATCH($B$5:$B$40,[5]CFI!$B$4:$B$93,0)),"")</f>
        <v>0.17778913691576712</v>
      </c>
      <c r="U31" s="139">
        <f>IFERROR(INDEX([6]CFI!$R$4:$R$93,MATCH($B$5:$B$40,[6]CFI!$B$4:$B$93,0)),"")</f>
        <v>0.17910598697737945</v>
      </c>
      <c r="V31" s="139">
        <f>IFERROR(INDEX([7]CFI!$R$4:$R$93,MATCH($B$5:$B$40,[7]CFI!$B$4:$B$93,0)),"")</f>
        <v>0.1920053532530685</v>
      </c>
      <c r="W31" s="139">
        <f>IFERROR(INDEX([8]CFI!$R$4:$R$93,MATCH($B$5:$B$40,[8]CFI!$B$4:$B$93,0)),"")</f>
        <v>0.19340707051348954</v>
      </c>
      <c r="X31" s="139">
        <f>IFERROR(INDEX([2]CFI!$R$4:$R$93, MATCH($B$5:$B$40,[2]CFI!$B$4:$B$93,0)),"")</f>
        <v>0.20749775135661008</v>
      </c>
      <c r="Y31" s="139" t="s">
        <v>4</v>
      </c>
      <c r="Z31" s="139" t="s">
        <v>4</v>
      </c>
      <c r="AA31" s="139" t="s">
        <v>4</v>
      </c>
      <c r="AB31" s="139" t="s">
        <v>4</v>
      </c>
      <c r="AC31" s="139" t="s">
        <v>4</v>
      </c>
      <c r="AD31" s="139" t="str">
        <f>IFERROR(INDEX([4]CFI!$T$4:$T$93,MATCH($B$5:$B$40,[4]CFI!$B$4:$B$93,0)), "")</f>
        <v>NA</v>
      </c>
      <c r="AE31" s="139" t="str">
        <f>IFERROR(INDEX([5]CFI!$T$4:$T$93, MATCH($B$5:$B$40,[5]CFI!$B$4:$B$93,0)),"")</f>
        <v>NA</v>
      </c>
      <c r="AF31" s="139" t="str">
        <f>IFERROR(INDEX([6]CFI!$T$4:$T$93,MATCH($B$5:$B$40,[6]CFI!$B$4:$B$93,0)),"")</f>
        <v>NA</v>
      </c>
      <c r="AG31" s="139" t="str">
        <f>IFERROR(INDEX([7]CFI!$T$4:$T$93,MATCH($B$5:$B$40,[7]CFI!$B$4:$B$93,0)),"")</f>
        <v>NA</v>
      </c>
      <c r="AH31" s="139" t="str">
        <f>IFERROR(INDEX([8]CFI!$T$4:$T$93,MATCH($B$5:$B$40,[8]CFI!$B$4:$B$93,0)),"")</f>
        <v>NA</v>
      </c>
      <c r="AI31" s="139" t="str">
        <f>IFERROR(INDEX([2]CFI!$T$4:$T$93, MATCH($B$5:$B$40,[2]CFI!$B$4:$B$93,0)),"")</f>
        <v>NA</v>
      </c>
    </row>
    <row r="32" spans="1:35" x14ac:dyDescent="0.35">
      <c r="A32" s="21"/>
      <c r="B32" s="150" t="s">
        <v>13</v>
      </c>
      <c r="C32" s="142">
        <v>326.21298879999995</v>
      </c>
      <c r="D32" s="140">
        <v>584.13292799999999</v>
      </c>
      <c r="E32" s="140">
        <v>612.51553937000017</v>
      </c>
      <c r="F32" s="140">
        <v>773.09278286999984</v>
      </c>
      <c r="G32" s="140">
        <v>491.29312259000011</v>
      </c>
      <c r="H32" s="140">
        <f>IFERROR(INDEX([4]CFI!$P$4:$P$93,MATCH($B$5:$B$40,[4]CFI!$B$4:$B$93,0)), "")</f>
        <v>491.28688447000007</v>
      </c>
      <c r="I32" s="140">
        <f>IFERROR(INDEX([5]CFI!$P$4:$P$93, MATCH($B$5:$B$40,[5]CFI!$B$4:$B$93,0)),"")</f>
        <v>483.56038714000005</v>
      </c>
      <c r="J32" s="140">
        <f>IFERROR(INDEX([6]CFI!$P$4:$P$93,MATCH($B$5:$B$40,[6]CFI!$B$4:$B$93,0)),"")</f>
        <v>483.25462948000006</v>
      </c>
      <c r="K32" s="140">
        <f>IFERROR(INDEX([7]CFI!$P$4:$P$93,MATCH($B$5:$B$40,[7]CFI!$B$4:$B$93,0)),"")</f>
        <v>479.69977642000009</v>
      </c>
      <c r="L32" s="140">
        <f>IFERROR(INDEX([8]CFI!$P$4:$P$93,MATCH($B$5:$B$40,[8]CFI!$B$4:$B$93,0)),"")</f>
        <v>479.26292626999998</v>
      </c>
      <c r="M32" s="140">
        <f>IFERROR(INDEX([2]CFI!$P$4:$P$93, MATCH($B$5:$B$40,[2]CFI!$B$4:$B$93,0)),"")</f>
        <v>483.40727756000001</v>
      </c>
      <c r="N32" s="140">
        <v>73.385262670000003</v>
      </c>
      <c r="O32" s="140">
        <v>68.733092979999995</v>
      </c>
      <c r="P32" s="140">
        <v>59.18654136</v>
      </c>
      <c r="Q32" s="140">
        <v>87.154555279999997</v>
      </c>
      <c r="R32" s="140">
        <v>173.704587831</v>
      </c>
      <c r="S32" s="140">
        <f>IFERROR(INDEX([4]CFI!$R$4:$R$93,MATCH($B$5:$B$40,[4]CFI!$B$4:$B$93,0)), "")</f>
        <v>175.65729250000001</v>
      </c>
      <c r="T32" s="140">
        <f>IFERROR(INDEX([5]CFI!$R$4:$R$93, MATCH($B$5:$B$40,[5]CFI!$B$4:$B$93,0)),"")</f>
        <v>176.18828388</v>
      </c>
      <c r="U32" s="140">
        <f>IFERROR(INDEX([6]CFI!$R$4:$R$93,MATCH($B$5:$B$40,[6]CFI!$B$4:$B$93,0)),"")</f>
        <v>177.49327673000002</v>
      </c>
      <c r="V32" s="140">
        <f>IFERROR(INDEX([7]CFI!$R$4:$R$93,MATCH($B$5:$B$40,[7]CFI!$B$4:$B$93,0)),"")</f>
        <v>178.75617303999999</v>
      </c>
      <c r="W32" s="140">
        <f>IFERROR(INDEX([8]CFI!$R$4:$R$93,MATCH($B$5:$B$40,[8]CFI!$B$4:$B$93,0)),"")</f>
        <v>180.06116588999998</v>
      </c>
      <c r="X32" s="140">
        <f>IFERROR(INDEX([2]CFI!$R$4:$R$93, MATCH($B$5:$B$40,[2]CFI!$B$4:$B$93,0)),"")</f>
        <v>193.17953025</v>
      </c>
      <c r="Y32" s="140" t="s">
        <v>4</v>
      </c>
      <c r="Z32" s="140" t="s">
        <v>4</v>
      </c>
      <c r="AA32" s="140" t="s">
        <v>4</v>
      </c>
      <c r="AB32" s="140" t="s">
        <v>4</v>
      </c>
      <c r="AC32" s="140" t="s">
        <v>4</v>
      </c>
      <c r="AD32" s="140" t="str">
        <f>IFERROR(INDEX([4]CFI!$T$4:$T$93,MATCH($B$5:$B$40,[4]CFI!$B$4:$B$93,0)), "")</f>
        <v>NA</v>
      </c>
      <c r="AE32" s="140" t="str">
        <f>IFERROR(INDEX([5]CFI!$T$4:$T$93, MATCH($B$5:$B$40,[5]CFI!$B$4:$B$93,0)),"")</f>
        <v>NA</v>
      </c>
      <c r="AF32" s="140" t="str">
        <f>IFERROR(INDEX([6]CFI!$T$4:$T$93,MATCH($B$5:$B$40,[6]CFI!$B$4:$B$93,0)),"")</f>
        <v>NA</v>
      </c>
      <c r="AG32" s="140" t="str">
        <f>IFERROR(INDEX([7]CFI!$T$4:$T$93,MATCH($B$5:$B$40,[7]CFI!$B$4:$B$93,0)),"")</f>
        <v>NA</v>
      </c>
      <c r="AH32" s="140" t="str">
        <f>IFERROR(INDEX([8]CFI!$T$4:$T$93,MATCH($B$5:$B$40,[8]CFI!$B$4:$B$93,0)),"")</f>
        <v>NA</v>
      </c>
      <c r="AI32" s="140" t="str">
        <f>IFERROR(INDEX([2]CFI!$T$4:$T$93, MATCH($B$5:$B$40,[2]CFI!$B$4:$B$93,0)),"")</f>
        <v>NA</v>
      </c>
    </row>
    <row r="33" spans="1:35" x14ac:dyDescent="0.35">
      <c r="A33" s="21"/>
      <c r="B33" s="150" t="s">
        <v>10</v>
      </c>
      <c r="C33" s="142">
        <v>969.2829167453275</v>
      </c>
      <c r="D33" s="140">
        <v>1552.582421490654</v>
      </c>
      <c r="E33" s="140">
        <v>2057.509073656392</v>
      </c>
      <c r="F33" s="140">
        <v>2058.5982245763926</v>
      </c>
      <c r="G33" s="140">
        <v>2051.18708969</v>
      </c>
      <c r="H33" s="140">
        <f>IFERROR(INDEX([4]CFI!$P$4:$P$93,MATCH($B$5:$B$40,[4]CFI!$B$4:$B$93,0)), "")</f>
        <v>2442.0060608445997</v>
      </c>
      <c r="I33" s="140">
        <f>IFERROR(INDEX([5]CFI!$P$4:$P$93, MATCH($B$5:$B$40,[5]CFI!$B$4:$B$93,0)),"")</f>
        <v>2396.1648182724498</v>
      </c>
      <c r="J33" s="140">
        <f>IFERROR(INDEX([6]CFI!$P$4:$P$93,MATCH($B$5:$B$40,[6]CFI!$B$4:$B$93,0)),"")</f>
        <v>1881.7214741731</v>
      </c>
      <c r="K33" s="140">
        <f>IFERROR(INDEX([7]CFI!$P$4:$P$93,MATCH($B$5:$B$40,[7]CFI!$B$4:$B$93,0)),"")</f>
        <v>2649.9030450712671</v>
      </c>
      <c r="L33" s="140">
        <f>IFERROR(INDEX([8]CFI!$P$4:$P$93,MATCH($B$5:$B$40,[8]CFI!$B$4:$B$93,0)),"")</f>
        <v>2649.9030450712698</v>
      </c>
      <c r="M33" s="140">
        <f>IFERROR(INDEX([2]CFI!$P$4:$P$93, MATCH($B$5:$B$40,[2]CFI!$B$4:$B$93,0)),"")</f>
        <v>2649.9030450712667</v>
      </c>
      <c r="N33" s="140">
        <v>601.21783030999995</v>
      </c>
      <c r="O33" s="140">
        <v>689.13935400000003</v>
      </c>
      <c r="P33" s="140">
        <v>689.13935400000003</v>
      </c>
      <c r="Q33" s="140">
        <v>742.33168637999995</v>
      </c>
      <c r="R33" s="140">
        <v>750.64298399999996</v>
      </c>
      <c r="S33" s="140">
        <f>IFERROR(INDEX([4]CFI!$R$4:$R$93,MATCH($B$5:$B$40,[4]CFI!$B$4:$B$93,0)), "")</f>
        <v>990.99577699999998</v>
      </c>
      <c r="T33" s="140">
        <f>IFERROR(INDEX([5]CFI!$R$4:$R$93, MATCH($B$5:$B$40,[5]CFI!$B$4:$B$93,0)),"")</f>
        <v>990.99577699999998</v>
      </c>
      <c r="U33" s="140">
        <f>IFERROR(INDEX([6]CFI!$R$4:$R$93,MATCH($B$5:$B$40,[6]CFI!$B$4:$B$93,0)),"")</f>
        <v>990.99577699999998</v>
      </c>
      <c r="V33" s="140">
        <f>IFERROR(INDEX([7]CFI!$R$4:$R$93,MATCH($B$5:$B$40,[7]CFI!$B$4:$B$93,0)),"")</f>
        <v>930.99577699999998</v>
      </c>
      <c r="W33" s="140">
        <f>IFERROR(INDEX([8]CFI!$R$4:$R$93,MATCH($B$5:$B$40,[8]CFI!$B$4:$B$93,0)),"")</f>
        <v>930.99577699999998</v>
      </c>
      <c r="X33" s="140">
        <f>IFERROR(INDEX([2]CFI!$R$4:$R$93, MATCH($B$5:$B$40,[2]CFI!$B$4:$B$93,0)),"")</f>
        <v>930.99577699999998</v>
      </c>
      <c r="Y33" s="140" t="s">
        <v>4</v>
      </c>
      <c r="Z33" s="140" t="s">
        <v>4</v>
      </c>
      <c r="AA33" s="140" t="s">
        <v>4</v>
      </c>
      <c r="AB33" s="140" t="s">
        <v>4</v>
      </c>
      <c r="AC33" s="140" t="s">
        <v>4</v>
      </c>
      <c r="AD33" s="140" t="str">
        <f>IFERROR(INDEX([4]CFI!$T$4:$T$93,MATCH($B$5:$B$40,[4]CFI!$B$4:$B$93,0)), "")</f>
        <v>NA</v>
      </c>
      <c r="AE33" s="140" t="str">
        <f>IFERROR(INDEX([5]CFI!$T$4:$T$93, MATCH($B$5:$B$40,[5]CFI!$B$4:$B$93,0)),"")</f>
        <v>NA</v>
      </c>
      <c r="AF33" s="140" t="str">
        <f>IFERROR(INDEX([6]CFI!$T$4:$T$93,MATCH($B$5:$B$40,[6]CFI!$B$4:$B$93,0)),"")</f>
        <v>NA</v>
      </c>
      <c r="AG33" s="140" t="str">
        <f>IFERROR(INDEX([7]CFI!$T$4:$T$93,MATCH($B$5:$B$40,[7]CFI!$B$4:$B$93,0)),"")</f>
        <v>NA</v>
      </c>
      <c r="AH33" s="140" t="str">
        <f>IFERROR(INDEX([8]CFI!$T$4:$T$93,MATCH($B$5:$B$40,[8]CFI!$B$4:$B$93,0)),"")</f>
        <v>NA</v>
      </c>
      <c r="AI33" s="140" t="str">
        <f>IFERROR(INDEX([2]CFI!$T$4:$T$93, MATCH($B$5:$B$40,[2]CFI!$B$4:$B$93,0)),"")</f>
        <v>NA</v>
      </c>
    </row>
    <row r="34" spans="1:35" x14ac:dyDescent="0.35">
      <c r="A34" s="21"/>
      <c r="B34" s="145"/>
      <c r="C34" s="143"/>
      <c r="D34" s="143"/>
      <c r="E34" s="143"/>
      <c r="F34" s="143"/>
      <c r="G34" s="143"/>
      <c r="H34" s="143" t="str">
        <f>IFERROR(INDEX([4]CFI!$P$4:$P$93,MATCH($B$5:$B$40,[4]CFI!$B$4:$B$93,0)), "")</f>
        <v/>
      </c>
      <c r="I34" s="143" t="str">
        <f>IFERROR(INDEX([5]CFI!$P$4:$P$93, MATCH($B$5:$B$40,[5]CFI!$B$4:$B$93,0)),"")</f>
        <v/>
      </c>
      <c r="J34" s="143" t="str">
        <f>IFERROR(INDEX([6]CFI!$P$4:$P$93,MATCH($B$5:$B$40,[6]CFI!$B$4:$B$93,0)),"")</f>
        <v/>
      </c>
      <c r="K34" s="143" t="str">
        <f>IFERROR(INDEX([7]CFI!$P$4:$P$93,MATCH($B$5:$B$40,[7]CFI!$B$4:$B$93,0)),"")</f>
        <v/>
      </c>
      <c r="L34" s="143" t="str">
        <f>IFERROR(INDEX([8]CFI!$P$4:$P$93,MATCH($B$5:$B$40,[8]CFI!$B$4:$B$93,0)),"")</f>
        <v/>
      </c>
      <c r="M34" s="143" t="str">
        <f>IFERROR(INDEX([2]CFI!$P$4:$P$93, MATCH($B$5:$B$40,[2]CFI!$B$4:$B$93,0)),"")</f>
        <v/>
      </c>
      <c r="N34" s="143"/>
      <c r="O34" s="143"/>
      <c r="P34" s="143"/>
      <c r="Q34" s="143"/>
      <c r="R34" s="143"/>
      <c r="S34" s="143" t="str">
        <f>IFERROR(INDEX([4]CFI!$R$4:$R$93,MATCH($B$5:$B$40,[4]CFI!$B$4:$B$93,0)), "")</f>
        <v/>
      </c>
      <c r="T34" s="143" t="str">
        <f>IFERROR(INDEX([5]CFI!$R$4:$R$93, MATCH($B$5:$B$40,[5]CFI!$B$4:$B$93,0)),"")</f>
        <v/>
      </c>
      <c r="U34" s="143" t="str">
        <f>IFERROR(INDEX([6]CFI!$R$4:$R$93,MATCH($B$5:$B$40,[6]CFI!$B$4:$B$93,0)),"")</f>
        <v/>
      </c>
      <c r="V34" s="143" t="str">
        <f>IFERROR(INDEX([7]CFI!$R$4:$R$93,MATCH($B$5:$B$40,[7]CFI!$B$4:$B$93,0)),"")</f>
        <v/>
      </c>
      <c r="W34" s="143" t="str">
        <f>IFERROR(INDEX([8]CFI!$R$4:$R$93,MATCH($B$5:$B$40,[8]CFI!$B$4:$B$93,0)),"")</f>
        <v/>
      </c>
      <c r="X34" s="143" t="str">
        <f>IFERROR(INDEX([2]CFI!$R$4:$R$93, MATCH($B$5:$B$40,[2]CFI!$B$4:$B$93,0)),"")</f>
        <v/>
      </c>
      <c r="Y34" s="143"/>
      <c r="Z34" s="143"/>
      <c r="AA34" s="143"/>
      <c r="AB34" s="143"/>
      <c r="AC34" s="143"/>
      <c r="AD34" s="143" t="str">
        <f>IFERROR(INDEX([4]CFI!$T$4:$T$93,MATCH($B$5:$B$40,[4]CFI!$B$4:$B$93,0)), "")</f>
        <v/>
      </c>
      <c r="AE34" s="143" t="str">
        <f>IFERROR(INDEX([5]CFI!$T$4:$T$93, MATCH($B$5:$B$40,[5]CFI!$B$4:$B$93,0)),"")</f>
        <v/>
      </c>
      <c r="AF34" s="143" t="str">
        <f>IFERROR(INDEX([6]CFI!$T$4:$T$93,MATCH($B$5:$B$40,[6]CFI!$B$4:$B$93,0)),"")</f>
        <v/>
      </c>
      <c r="AG34" s="143" t="str">
        <f>IFERROR(INDEX([7]CFI!$T$4:$T$93,MATCH($B$5:$B$40,[7]CFI!$B$4:$B$93,0)),"")</f>
        <v/>
      </c>
      <c r="AH34" s="143" t="str">
        <f>IFERROR(INDEX([8]CFI!$T$4:$T$93,MATCH($B$5:$B$40,[8]CFI!$B$4:$B$93,0)),"")</f>
        <v/>
      </c>
      <c r="AI34" s="143" t="str">
        <f>IFERROR(INDEX([2]CFI!$T$4:$T$93, MATCH($B$5:$B$40,[2]CFI!$B$4:$B$93,0)),"")</f>
        <v/>
      </c>
    </row>
    <row r="35" spans="1:35" s="104" customFormat="1" ht="26.5" x14ac:dyDescent="0.35">
      <c r="A35" s="105" t="s">
        <v>46</v>
      </c>
      <c r="B35" s="152" t="s">
        <v>98</v>
      </c>
      <c r="C35" s="139">
        <f t="shared" ref="C35:R35" si="6">C36/C37</f>
        <v>0.15243845320105798</v>
      </c>
      <c r="D35" s="139">
        <f t="shared" si="6"/>
        <v>0.12766066049263272</v>
      </c>
      <c r="E35" s="139">
        <f t="shared" si="6"/>
        <v>0.1807259503017542</v>
      </c>
      <c r="F35" s="139">
        <f t="shared" si="6"/>
        <v>0.21090777900077901</v>
      </c>
      <c r="G35" s="139">
        <f t="shared" si="6"/>
        <v>0.24467087252975214</v>
      </c>
      <c r="H35" s="139">
        <f>IFERROR(INDEX([4]CFI!$P$4:$P$93,MATCH($B$5:$B$40,[4]CFI!$B$4:$B$93,0)), "")</f>
        <v>0.26228241808514308</v>
      </c>
      <c r="I35" s="139">
        <f>IFERROR(INDEX([5]CFI!$P$4:$P$93, MATCH($B$5:$B$40,[5]CFI!$B$4:$B$93,0)),"")</f>
        <v>0.26460784045630864</v>
      </c>
      <c r="J35" s="139">
        <f>IFERROR(INDEX([6]CFI!$P$4:$P$93,MATCH($B$5:$B$40,[6]CFI!$B$4:$B$93,0)),"")</f>
        <v>0.25012423754157348</v>
      </c>
      <c r="K35" s="139">
        <f>IFERROR(INDEX([7]CFI!$P$4:$P$93,MATCH($B$5:$B$40,[7]CFI!$B$4:$B$93,0)),"")</f>
        <v>0.22909294579571851</v>
      </c>
      <c r="L35" s="139">
        <f>IFERROR(INDEX([8]CFI!$P$4:$P$93,MATCH($B$5:$B$40,[8]CFI!$B$4:$B$93,0)),"")</f>
        <v>0.25330945553960377</v>
      </c>
      <c r="M35" s="139">
        <f>IFERROR(INDEX([2]CFI!$P$4:$P$93, MATCH($B$5:$B$40,[2]CFI!$B$4:$B$93,0)),"")</f>
        <v>0.17792261155040953</v>
      </c>
      <c r="N35" s="139">
        <f t="shared" si="6"/>
        <v>0.25252148893255233</v>
      </c>
      <c r="O35" s="139">
        <f t="shared" si="6"/>
        <v>0.20153952982709594</v>
      </c>
      <c r="P35" s="139">
        <f t="shared" si="6"/>
        <v>0.18332818441436316</v>
      </c>
      <c r="Q35" s="139">
        <f t="shared" si="6"/>
        <v>0.17169971808534698</v>
      </c>
      <c r="R35" s="139">
        <f t="shared" si="6"/>
        <v>0.18661979669853737</v>
      </c>
      <c r="S35" s="139">
        <f>IFERROR(INDEX([4]CFI!$R$4:$R$93,MATCH($B$5:$B$40,[4]CFI!$B$4:$B$93,0)), "")</f>
        <v>0.1489392689680368</v>
      </c>
      <c r="T35" s="139">
        <f>IFERROR(INDEX([5]CFI!$R$4:$R$93, MATCH($B$5:$B$40,[5]CFI!$B$4:$B$93,0)),"")</f>
        <v>0.20367144816586394</v>
      </c>
      <c r="U35" s="139">
        <f>IFERROR(INDEX([6]CFI!$R$4:$R$93,MATCH($B$5:$B$40,[6]CFI!$B$4:$B$93,0)),"")</f>
        <v>0.18154646860942494</v>
      </c>
      <c r="V35" s="139">
        <f>IFERROR(INDEX([7]CFI!$R$4:$R$93,MATCH($B$5:$B$40,[7]CFI!$B$4:$B$93,0)),"")</f>
        <v>0.16874184329365094</v>
      </c>
      <c r="W35" s="139">
        <f>IFERROR(INDEX([8]CFI!$R$4:$R$93,MATCH($B$5:$B$40,[8]CFI!$B$4:$B$93,0)),"")</f>
        <v>0.13147831063826609</v>
      </c>
      <c r="X35" s="139">
        <f>IFERROR(INDEX([2]CFI!$R$4:$R$93, MATCH($B$5:$B$40,[2]CFI!$B$4:$B$93,0)),"")</f>
        <v>0.14513252190978485</v>
      </c>
      <c r="Y35" s="139" t="s">
        <v>4</v>
      </c>
      <c r="Z35" s="139" t="s">
        <v>4</v>
      </c>
      <c r="AA35" s="139" t="s">
        <v>4</v>
      </c>
      <c r="AB35" s="139" t="s">
        <v>4</v>
      </c>
      <c r="AC35" s="139" t="s">
        <v>4</v>
      </c>
      <c r="AD35" s="139" t="str">
        <f>IFERROR(INDEX([4]CFI!$T$4:$T$93,MATCH($B$5:$B$40,[4]CFI!$B$4:$B$93,0)), "")</f>
        <v>NA</v>
      </c>
      <c r="AE35" s="139" t="str">
        <f>IFERROR(INDEX([5]CFI!$T$4:$T$93, MATCH($B$5:$B$40,[5]CFI!$B$4:$B$93,0)),"")</f>
        <v>NA</v>
      </c>
      <c r="AF35" s="139" t="str">
        <f>IFERROR(INDEX([6]CFI!$T$4:$T$93,MATCH($B$5:$B$40,[6]CFI!$B$4:$B$93,0)),"")</f>
        <v>NA</v>
      </c>
      <c r="AG35" s="139" t="str">
        <f>IFERROR(INDEX([7]CFI!$T$4:$T$93,MATCH($B$5:$B$40,[7]CFI!$B$4:$B$93,0)),"")</f>
        <v>NA</v>
      </c>
      <c r="AH35" s="139" t="str">
        <f>IFERROR(INDEX([8]CFI!$T$4:$T$93,MATCH($B$5:$B$40,[8]CFI!$B$4:$B$93,0)),"")</f>
        <v>NA</v>
      </c>
      <c r="AI35" s="139" t="str">
        <f>IFERROR(INDEX([2]CFI!$T$4:$T$93, MATCH($B$5:$B$40,[2]CFI!$B$4:$B$93,0)),"")</f>
        <v>NA</v>
      </c>
    </row>
    <row r="36" spans="1:35" x14ac:dyDescent="0.35">
      <c r="A36" s="21"/>
      <c r="B36" s="150" t="s">
        <v>14</v>
      </c>
      <c r="C36" s="142">
        <v>2754.7391643900005</v>
      </c>
      <c r="D36" s="140">
        <v>2328.8837131299997</v>
      </c>
      <c r="E36" s="140">
        <v>3414.7234672799996</v>
      </c>
      <c r="F36" s="140">
        <v>4175.5837044899999</v>
      </c>
      <c r="G36" s="140">
        <v>4688.5121597399993</v>
      </c>
      <c r="H36" s="140">
        <f>IFERROR(INDEX([4]CFI!$P$4:$P$93,MATCH($B$5:$B$40,[4]CFI!$B$4:$B$93,0)), "")</f>
        <v>4776.4598506700004</v>
      </c>
      <c r="I36" s="140">
        <f>IFERROR(INDEX([5]CFI!$P$4:$P$93, MATCH($B$5:$B$40,[5]CFI!$B$4:$B$93,0)),"")</f>
        <v>4868.2207767999998</v>
      </c>
      <c r="J36" s="140">
        <f>IFERROR(INDEX([6]CFI!$P$4:$P$93,MATCH($B$5:$B$40,[6]CFI!$B$4:$B$93,0)),"")</f>
        <v>4807.9145536300002</v>
      </c>
      <c r="K36" s="140">
        <f>IFERROR(INDEX([7]CFI!$P$4:$P$93,MATCH($B$5:$B$40,[7]CFI!$B$4:$B$93,0)),"")</f>
        <v>4079.3555956599998</v>
      </c>
      <c r="L36" s="140">
        <f>IFERROR(INDEX([8]CFI!$P$4:$P$93,MATCH($B$5:$B$40,[8]CFI!$B$4:$B$93,0)),"")</f>
        <v>4666.1380491</v>
      </c>
      <c r="M36" s="140">
        <f>IFERROR(INDEX([2]CFI!$P$4:$P$93, MATCH($B$5:$B$40,[2]CFI!$B$4:$B$93,0)),"")</f>
        <v>3355.1846180099997</v>
      </c>
      <c r="N36" s="140">
        <v>362.96346540999997</v>
      </c>
      <c r="O36" s="140">
        <v>315.77198700000002</v>
      </c>
      <c r="P36" s="140">
        <v>313.58777004000001</v>
      </c>
      <c r="Q36" s="140">
        <v>329.05530312999997</v>
      </c>
      <c r="R36" s="140">
        <v>436.32827410000004</v>
      </c>
      <c r="S36" s="140">
        <f>IFERROR(INDEX([4]CFI!$R$4:$R$93,MATCH($B$5:$B$40,[4]CFI!$B$4:$B$93,0)), "")</f>
        <v>342.47723931999997</v>
      </c>
      <c r="T36" s="140">
        <f>IFERROR(INDEX([5]CFI!$R$4:$R$93, MATCH($B$5:$B$40,[5]CFI!$B$4:$B$93,0)),"")</f>
        <v>508.72027861999999</v>
      </c>
      <c r="U36" s="140">
        <f>IFERROR(INDEX([6]CFI!$R$4:$R$93,MATCH($B$5:$B$40,[6]CFI!$B$4:$B$93,0)),"")</f>
        <v>447.43619950999999</v>
      </c>
      <c r="V36" s="140">
        <f>IFERROR(INDEX([7]CFI!$R$4:$R$93,MATCH($B$5:$B$40,[7]CFI!$B$4:$B$93,0)),"")</f>
        <v>415.46768667000003</v>
      </c>
      <c r="W36" s="140">
        <f>IFERROR(INDEX([8]CFI!$R$4:$R$93,MATCH($B$5:$B$40,[8]CFI!$B$4:$B$93,0)),"")</f>
        <v>323.38825401999998</v>
      </c>
      <c r="X36" s="140">
        <f>IFERROR(INDEX([2]CFI!$R$4:$R$93, MATCH($B$5:$B$40,[2]CFI!$B$4:$B$93,0)),"")</f>
        <v>350.43257610000001</v>
      </c>
      <c r="Y36" s="140" t="s">
        <v>4</v>
      </c>
      <c r="Z36" s="140" t="s">
        <v>4</v>
      </c>
      <c r="AA36" s="140" t="s">
        <v>4</v>
      </c>
      <c r="AB36" s="140" t="s">
        <v>4</v>
      </c>
      <c r="AC36" s="140" t="s">
        <v>4</v>
      </c>
      <c r="AD36" s="140" t="str">
        <f>IFERROR(INDEX([4]CFI!$T$4:$T$93,MATCH($B$5:$B$40,[4]CFI!$B$4:$B$93,0)), "")</f>
        <v>NA</v>
      </c>
      <c r="AE36" s="140" t="str">
        <f>IFERROR(INDEX([5]CFI!$T$4:$T$93, MATCH($B$5:$B$40,[5]CFI!$B$4:$B$93,0)),"")</f>
        <v>NA</v>
      </c>
      <c r="AF36" s="140" t="str">
        <f>IFERROR(INDEX([6]CFI!$T$4:$T$93,MATCH($B$5:$B$40,[6]CFI!$B$4:$B$93,0)),"")</f>
        <v>NA</v>
      </c>
      <c r="AG36" s="140" t="str">
        <f>IFERROR(INDEX([7]CFI!$T$4:$T$93,MATCH($B$5:$B$40,[7]CFI!$B$4:$B$93,0)),"")</f>
        <v>NA</v>
      </c>
      <c r="AH36" s="140" t="str">
        <f>IFERROR(INDEX([8]CFI!$T$4:$T$93,MATCH($B$5:$B$40,[8]CFI!$B$4:$B$93,0)),"")</f>
        <v>NA</v>
      </c>
      <c r="AI36" s="140" t="str">
        <f>IFERROR(INDEX([2]CFI!$T$4:$T$93, MATCH($B$5:$B$40,[2]CFI!$B$4:$B$93,0)),"")</f>
        <v>NA</v>
      </c>
    </row>
    <row r="37" spans="1:35" x14ac:dyDescent="0.35">
      <c r="A37" s="21" t="s">
        <v>5</v>
      </c>
      <c r="B37" s="150" t="s">
        <v>15</v>
      </c>
      <c r="C37" s="142">
        <v>18071.156631041449</v>
      </c>
      <c r="D37" s="140">
        <v>18242.767224789655</v>
      </c>
      <c r="E37" s="140">
        <v>18894.483396427077</v>
      </c>
      <c r="F37" s="140">
        <v>19798.149334617843</v>
      </c>
      <c r="G37" s="140">
        <v>19162.526831508614</v>
      </c>
      <c r="H37" s="140">
        <f>IFERROR(INDEX([4]CFI!$P$4:$P$93,MATCH($B$5:$B$40,[4]CFI!$B$4:$B$93,0)), "")</f>
        <v>18211.132433282084</v>
      </c>
      <c r="I37" s="140">
        <f>IFERROR(INDEX([5]CFI!$P$4:$P$93, MATCH($B$5:$B$40,[5]CFI!$B$4:$B$93,0)),"")</f>
        <v>18397.870480348931</v>
      </c>
      <c r="J37" s="140">
        <f>IFERROR(INDEX([6]CFI!$P$4:$P$93,MATCH($B$5:$B$40,[6]CFI!$B$4:$B$93,0)),"")</f>
        <v>19222.1057858532</v>
      </c>
      <c r="K37" s="140">
        <f>IFERROR(INDEX([7]CFI!$P$4:$P$93,MATCH($B$5:$B$40,[7]CFI!$B$4:$B$93,0)),"")</f>
        <v>17806.552626450353</v>
      </c>
      <c r="L37" s="140">
        <f>IFERROR(INDEX([8]CFI!$P$4:$P$93,MATCH($B$5:$B$40,[8]CFI!$B$4:$B$93,0)),"")</f>
        <v>18420.702216425831</v>
      </c>
      <c r="M37" s="140">
        <f>IFERROR(INDEX([2]CFI!$P$4:$P$93, MATCH($B$5:$B$40,[2]CFI!$B$4:$B$93,0)),"")</f>
        <v>18857.550419101168</v>
      </c>
      <c r="N37" s="140">
        <v>1437.3567451399999</v>
      </c>
      <c r="O37" s="140">
        <v>1566.7992640000002</v>
      </c>
      <c r="P37" s="140">
        <v>1710.5267858389998</v>
      </c>
      <c r="Q37" s="140">
        <v>1916.4580279999998</v>
      </c>
      <c r="R37" s="140">
        <v>2338.0599583699995</v>
      </c>
      <c r="S37" s="140">
        <f>IFERROR(INDEX([4]CFI!$R$4:$R$93,MATCH($B$5:$B$40,[4]CFI!$B$4:$B$93,0)), "")</f>
        <v>2299.442193405001</v>
      </c>
      <c r="T37" s="140">
        <f>IFERROR(INDEX([5]CFI!$R$4:$R$93, MATCH($B$5:$B$40,[5]CFI!$B$4:$B$93,0)),"")</f>
        <v>2497.7496021224997</v>
      </c>
      <c r="U37" s="140">
        <f>IFERROR(INDEX([6]CFI!$R$4:$R$93,MATCH($B$5:$B$40,[6]CFI!$B$4:$B$93,0)),"")</f>
        <v>2464.5822248000004</v>
      </c>
      <c r="V37" s="140">
        <f>IFERROR(INDEX([7]CFI!$R$4:$R$93,MATCH($B$5:$B$40,[7]CFI!$B$4:$B$93,0)),"")</f>
        <v>2462.1497463849996</v>
      </c>
      <c r="W37" s="140">
        <f>IFERROR(INDEX([8]CFI!$R$4:$R$93,MATCH($B$5:$B$40,[8]CFI!$B$4:$B$93,0)),"")</f>
        <v>2459.6319533625001</v>
      </c>
      <c r="X37" s="140">
        <f>IFERROR(INDEX([2]CFI!$R$4:$R$93, MATCH($B$5:$B$40,[2]CFI!$B$4:$B$93,0)),"")</f>
        <v>2414.5696049974986</v>
      </c>
      <c r="Y37" s="140" t="s">
        <v>4</v>
      </c>
      <c r="Z37" s="140" t="s">
        <v>4</v>
      </c>
      <c r="AA37" s="140" t="s">
        <v>4</v>
      </c>
      <c r="AB37" s="140" t="s">
        <v>4</v>
      </c>
      <c r="AC37" s="140" t="s">
        <v>4</v>
      </c>
      <c r="AD37" s="140" t="str">
        <f>IFERROR(INDEX([4]CFI!$T$4:$T$93,MATCH($B$5:$B$40,[4]CFI!$B$4:$B$93,0)), "")</f>
        <v>NA</v>
      </c>
      <c r="AE37" s="140" t="str">
        <f>IFERROR(INDEX([5]CFI!$T$4:$T$93, MATCH($B$5:$B$40,[5]CFI!$B$4:$B$93,0)),"")</f>
        <v>NA</v>
      </c>
      <c r="AF37" s="140" t="str">
        <f>IFERROR(INDEX([6]CFI!$T$4:$T$93,MATCH($B$5:$B$40,[6]CFI!$B$4:$B$93,0)),"")</f>
        <v>NA</v>
      </c>
      <c r="AG37" s="140" t="str">
        <f>IFERROR(INDEX([7]CFI!$T$4:$T$93,MATCH($B$5:$B$40,[7]CFI!$B$4:$B$93,0)),"")</f>
        <v>NA</v>
      </c>
      <c r="AH37" s="140" t="str">
        <f>IFERROR(INDEX([8]CFI!$T$4:$T$93,MATCH($B$5:$B$40,[8]CFI!$B$4:$B$93,0)),"")</f>
        <v>NA</v>
      </c>
      <c r="AI37" s="140" t="str">
        <f>IFERROR(INDEX([2]CFI!$T$4:$T$93, MATCH($B$5:$B$40,[2]CFI!$B$4:$B$93,0)),"")</f>
        <v>NA</v>
      </c>
    </row>
    <row r="38" spans="1:35" x14ac:dyDescent="0.35">
      <c r="A38" s="21"/>
      <c r="B38" s="150"/>
      <c r="C38" s="142"/>
      <c r="D38" s="140"/>
      <c r="E38" s="140"/>
      <c r="F38" s="140"/>
      <c r="G38" s="140"/>
      <c r="H38" s="140" t="str">
        <f>IFERROR(INDEX([4]CFI!$P$4:$P$93,MATCH($B$5:$B$40,[4]CFI!$B$4:$B$93,0)), "")</f>
        <v/>
      </c>
      <c r="I38" s="140" t="str">
        <f>IFERROR(INDEX([5]CFI!$P$4:$P$93, MATCH($B$5:$B$40,[5]CFI!$B$4:$B$93,0)),"")</f>
        <v/>
      </c>
      <c r="J38" s="140" t="str">
        <f>IFERROR(INDEX([6]CFI!$P$4:$P$93,MATCH($B$5:$B$40,[6]CFI!$B$4:$B$93,0)),"")</f>
        <v/>
      </c>
      <c r="K38" s="140" t="str">
        <f>IFERROR(INDEX([7]CFI!$P$4:$P$93,MATCH($B$5:$B$40,[7]CFI!$B$4:$B$93,0)),"")</f>
        <v/>
      </c>
      <c r="L38" s="140" t="str">
        <f>IFERROR(INDEX([8]CFI!$P$4:$P$93,MATCH($B$5:$B$40,[8]CFI!$B$4:$B$93,0)),"")</f>
        <v/>
      </c>
      <c r="M38" s="140" t="str">
        <f>IFERROR(INDEX([2]CFI!$P$4:$P$93, MATCH($B$5:$B$40,[2]CFI!$B$4:$B$93,0)),"")</f>
        <v/>
      </c>
      <c r="N38" s="140"/>
      <c r="O38" s="140"/>
      <c r="P38" s="140"/>
      <c r="Q38" s="140"/>
      <c r="R38" s="140"/>
      <c r="S38" s="140" t="str">
        <f>IFERROR(INDEX([4]CFI!$R$4:$R$93,MATCH($B$5:$B$40,[4]CFI!$B$4:$B$93,0)), "")</f>
        <v/>
      </c>
      <c r="T38" s="140" t="str">
        <f>IFERROR(INDEX([5]CFI!$R$4:$R$93, MATCH($B$5:$B$40,[5]CFI!$B$4:$B$93,0)),"")</f>
        <v/>
      </c>
      <c r="U38" s="140" t="str">
        <f>IFERROR(INDEX([6]CFI!$R$4:$R$93,MATCH($B$5:$B$40,[6]CFI!$B$4:$B$93,0)),"")</f>
        <v/>
      </c>
      <c r="V38" s="140" t="str">
        <f>IFERROR(INDEX([7]CFI!$R$4:$R$93,MATCH($B$5:$B$40,[7]CFI!$B$4:$B$93,0)),"")</f>
        <v/>
      </c>
      <c r="W38" s="140" t="str">
        <f>IFERROR(INDEX([8]CFI!$R$4:$R$93,MATCH($B$5:$B$40,[8]CFI!$B$4:$B$93,0)),"")</f>
        <v/>
      </c>
      <c r="X38" s="140" t="str">
        <f>IFERROR(INDEX([2]CFI!$R$4:$R$93, MATCH($B$5:$B$40,[2]CFI!$B$4:$B$93,0)),"")</f>
        <v/>
      </c>
      <c r="Y38" s="140"/>
      <c r="Z38" s="140"/>
      <c r="AA38" s="140"/>
      <c r="AB38" s="140"/>
      <c r="AC38" s="140"/>
      <c r="AD38" s="140" t="str">
        <f>IFERROR(INDEX([4]CFI!$T$4:$T$93,MATCH($B$5:$B$40,[4]CFI!$B$4:$B$93,0)), "")</f>
        <v/>
      </c>
      <c r="AE38" s="140" t="str">
        <f>IFERROR(INDEX([5]CFI!$T$4:$T$93, MATCH($B$5:$B$40,[5]CFI!$B$4:$B$93,0)),"")</f>
        <v/>
      </c>
      <c r="AF38" s="140" t="str">
        <f>IFERROR(INDEX([6]CFI!$T$4:$T$93,MATCH($B$5:$B$40,[6]CFI!$B$4:$B$93,0)),"")</f>
        <v/>
      </c>
      <c r="AG38" s="140" t="str">
        <f>IFERROR(INDEX([7]CFI!$T$4:$T$93,MATCH($B$5:$B$40,[7]CFI!$B$4:$B$93,0)),"")</f>
        <v/>
      </c>
      <c r="AH38" s="140" t="str">
        <f>IFERROR(INDEX([8]CFI!$T$4:$T$93,MATCH($B$5:$B$40,[8]CFI!$B$4:$B$93,0)),"")</f>
        <v/>
      </c>
      <c r="AI38" s="140" t="str">
        <f>IFERROR(INDEX([2]CFI!$T$4:$T$93, MATCH($B$5:$B$40,[2]CFI!$B$4:$B$93,0)),"")</f>
        <v/>
      </c>
    </row>
    <row r="39" spans="1:35" x14ac:dyDescent="0.35">
      <c r="A39" s="144" t="s">
        <v>47</v>
      </c>
      <c r="B39" s="145" t="s">
        <v>16</v>
      </c>
      <c r="C39" s="143" t="s">
        <v>4</v>
      </c>
      <c r="D39" s="154" t="s">
        <v>4</v>
      </c>
      <c r="E39" s="154" t="s">
        <v>4</v>
      </c>
      <c r="F39" s="154" t="s">
        <v>4</v>
      </c>
      <c r="G39" s="154" t="s">
        <v>4</v>
      </c>
      <c r="H39" s="154" t="s">
        <v>4</v>
      </c>
      <c r="I39" s="154" t="s">
        <v>4</v>
      </c>
      <c r="J39" s="154" t="s">
        <v>4</v>
      </c>
      <c r="K39" s="154" t="s">
        <v>4</v>
      </c>
      <c r="L39" s="154" t="s">
        <v>4</v>
      </c>
      <c r="M39" s="154" t="s">
        <v>4</v>
      </c>
      <c r="N39" s="154" t="s">
        <v>4</v>
      </c>
      <c r="O39" s="154" t="s">
        <v>4</v>
      </c>
      <c r="P39" s="154" t="s">
        <v>4</v>
      </c>
      <c r="Q39" s="154" t="s">
        <v>4</v>
      </c>
      <c r="R39" s="154" t="s">
        <v>4</v>
      </c>
      <c r="S39" s="154" t="s">
        <v>4</v>
      </c>
      <c r="T39" s="154" t="s">
        <v>4</v>
      </c>
      <c r="U39" s="154" t="s">
        <v>4</v>
      </c>
      <c r="V39" s="154" t="s">
        <v>4</v>
      </c>
      <c r="W39" s="154" t="s">
        <v>4</v>
      </c>
      <c r="X39" s="154" t="s">
        <v>4</v>
      </c>
      <c r="Y39" s="154" t="s">
        <v>4</v>
      </c>
      <c r="Z39" s="154" t="s">
        <v>4</v>
      </c>
      <c r="AA39" s="154" t="s">
        <v>4</v>
      </c>
      <c r="AB39" s="154" t="s">
        <v>4</v>
      </c>
      <c r="AC39" s="154" t="s">
        <v>4</v>
      </c>
      <c r="AD39" s="154" t="s">
        <v>4</v>
      </c>
      <c r="AE39" s="154" t="s">
        <v>4</v>
      </c>
      <c r="AF39" s="154" t="s">
        <v>4</v>
      </c>
      <c r="AG39" s="154" t="s">
        <v>4</v>
      </c>
      <c r="AH39" s="154" t="s">
        <v>4</v>
      </c>
      <c r="AI39" s="154" t="s">
        <v>4</v>
      </c>
    </row>
    <row r="40" spans="1:35" ht="15" thickBot="1" x14ac:dyDescent="0.4">
      <c r="A40" s="146"/>
      <c r="B40" s="147" t="s">
        <v>99</v>
      </c>
      <c r="C40" s="161"/>
      <c r="D40" s="155"/>
      <c r="E40" s="155"/>
      <c r="F40" s="155"/>
      <c r="G40" s="155"/>
      <c r="H40" s="155" t="str">
        <f>IFERROR(INDEX([4]CFI!$P$4:$P$93,MATCH($B$5:$B$40,[4]CFI!$B$4:$B$93,0)), "")</f>
        <v>NA</v>
      </c>
      <c r="I40" s="155" t="str">
        <f>IFERROR(INDEX([5]CFI!$P$4:$P$93, MATCH($B$5:$B$40,[5]CFI!$B$4:$B$93,0)),"")</f>
        <v>NA</v>
      </c>
      <c r="J40" s="155" t="str">
        <f>IFERROR(INDEX([6]CFI!$P$4:$P$93,MATCH($B$5:$B$40,[6]CFI!$B$4:$B$93,0)),"")</f>
        <v>NA</v>
      </c>
      <c r="K40" s="155" t="str">
        <f>IFERROR(INDEX([7]CFI!$P$4:$P$93,MATCH($B$5:$B$40,[7]CFI!$B$4:$B$93,0)),"")</f>
        <v>NA</v>
      </c>
      <c r="L40" s="155" t="str">
        <f>IFERROR(INDEX([8]CFI!$P$4:$P$93,MATCH($B$5:$B$40,[8]CFI!$B$4:$B$93,0)),"")</f>
        <v>NA</v>
      </c>
      <c r="M40" s="155" t="str">
        <f>IFERROR(INDEX([2]CFI!$P$4:$P$93, MATCH($B$5:$B$40,[2]CFI!$B$4:$B$93,0)),"")</f>
        <v>NA</v>
      </c>
      <c r="N40" s="155"/>
      <c r="O40" s="155"/>
      <c r="P40" s="155"/>
      <c r="Q40" s="155"/>
      <c r="R40" s="155"/>
      <c r="S40" s="155" t="str">
        <f>IFERROR(INDEX([4]CFI!$R$4:$R$93,MATCH($B$5:$B$40,[4]CFI!$B$4:$B$93,0)), "")</f>
        <v>NA</v>
      </c>
      <c r="T40" s="155" t="str">
        <f>IFERROR(INDEX([5]CFI!$R$4:$R$93, MATCH($B$5:$B$40,[5]CFI!$B$4:$B$93,0)),"")</f>
        <v>NA</v>
      </c>
      <c r="U40" s="155" t="str">
        <f>IFERROR(INDEX([6]CFI!$R$4:$R$93,MATCH($B$5:$B$40,[6]CFI!$B$4:$B$93,0)),"")</f>
        <v>NA</v>
      </c>
      <c r="V40" s="155" t="str">
        <f>IFERROR(INDEX([7]CFI!$R$4:$R$93,MATCH($B$5:$B$40,[7]CFI!$B$4:$B$93,0)),"")</f>
        <v>NA</v>
      </c>
      <c r="W40" s="155" t="str">
        <f>IFERROR(INDEX([8]CFI!$R$4:$R$93,MATCH($B$5:$B$40,[8]CFI!$B$4:$B$93,0)),"")</f>
        <v>NA</v>
      </c>
      <c r="X40" s="155" t="str">
        <f>IFERROR(INDEX([2]CFI!$R$4:$R$93, MATCH($B$5:$B$40,[2]CFI!$B$4:$B$93,0)),"")</f>
        <v>NA</v>
      </c>
      <c r="Y40" s="155"/>
      <c r="Z40" s="155"/>
      <c r="AA40" s="155"/>
      <c r="AB40" s="155"/>
      <c r="AC40" s="155"/>
      <c r="AD40" s="155" t="str">
        <f>IFERROR(INDEX([4]CFI!$T$4:$T$93,MATCH($B$5:$B$40,[4]CFI!$B$4:$B$93,0)), "")</f>
        <v>NA</v>
      </c>
      <c r="AE40" s="155" t="str">
        <f>IFERROR(INDEX([5]CFI!$T$4:$T$93, MATCH($B$5:$B$40,[5]CFI!$B$4:$B$93,0)),"")</f>
        <v>NA</v>
      </c>
      <c r="AF40" s="155" t="str">
        <f>IFERROR(INDEX([6]CFI!$T$4:$T$93,MATCH($B$5:$B$40,[6]CFI!$B$4:$B$93,0)),"")</f>
        <v>NA</v>
      </c>
      <c r="AG40" s="155" t="str">
        <f>IFERROR(INDEX([7]CFI!$T$4:$T$93,MATCH($B$5:$B$40,[7]CFI!$B$4:$B$93,0)),"")</f>
        <v>NA</v>
      </c>
      <c r="AH40" s="155" t="str">
        <f>IFERROR(INDEX([8]CFI!$T$4:$T$93,MATCH($B$5:$B$40,[8]CFI!$B$4:$B$93,0)),"")</f>
        <v>NA</v>
      </c>
      <c r="AI40" s="155" t="str">
        <f>IFERROR(INDEX([2]CFI!$T$4:$T$93, MATCH($B$5:$B$40,[2]CFI!$B$4:$B$93,0)),"")</f>
        <v>NA</v>
      </c>
    </row>
    <row r="41" spans="1:35" x14ac:dyDescent="0.35">
      <c r="A41" s="3" t="s">
        <v>8</v>
      </c>
      <c r="B41" s="2" t="s">
        <v>9</v>
      </c>
      <c r="C41" s="101"/>
      <c r="D41" s="101"/>
      <c r="E41" s="101"/>
      <c r="F41" s="101"/>
      <c r="G41" s="1"/>
      <c r="H41" s="1"/>
      <c r="I41" s="1"/>
      <c r="J41" s="1"/>
      <c r="K41" s="101"/>
      <c r="L41" s="101"/>
      <c r="M41" s="101"/>
      <c r="N41" s="1"/>
      <c r="O41" s="1"/>
      <c r="P41" s="1"/>
      <c r="Q41" s="1"/>
      <c r="R41" s="1"/>
      <c r="S41" s="1"/>
      <c r="T41" s="1"/>
      <c r="U41" s="1"/>
      <c r="V41" s="101"/>
      <c r="W41" s="101"/>
      <c r="X41" s="101"/>
      <c r="Y41" s="1"/>
      <c r="Z41" s="1"/>
      <c r="AA41" s="1"/>
      <c r="AB41" s="1"/>
      <c r="AC41" s="1"/>
      <c r="AD41" s="1"/>
      <c r="AE41" s="1"/>
      <c r="AF41" s="1"/>
      <c r="AG41" s="101"/>
      <c r="AH41" s="101"/>
      <c r="AI41" s="101"/>
    </row>
    <row r="42" spans="1:35" x14ac:dyDescent="0.35">
      <c r="B42" s="2" t="s">
        <v>50</v>
      </c>
    </row>
  </sheetData>
  <sheetProtection algorithmName="SHA-512" hashValue="8lHL2mm2V6vLIDcQpyM6RltVLz/ES+/gjBxzgnnEplIYDNl/501Ez+RtdGOoToQipVOTU5KV62qAIMHuBe/W5A==" saltValue="TQjbJTlhSDbme5WSMEcImQ==" spinCount="100000" sheet="1" objects="1" scenarios="1"/>
  <mergeCells count="5">
    <mergeCell ref="A3:A4"/>
    <mergeCell ref="B3:B4"/>
    <mergeCell ref="C3:M3"/>
    <mergeCell ref="N3:X3"/>
    <mergeCell ref="Y3:A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4514-C3A4-41ED-9E3B-FE420E58D866}">
  <dimension ref="A1:J2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0" sqref="F10"/>
    </sheetView>
  </sheetViews>
  <sheetFormatPr defaultRowHeight="14.5" x14ac:dyDescent="0.35"/>
  <cols>
    <col min="1" max="1" width="30.1796875" bestFit="1" customWidth="1"/>
    <col min="2" max="2" width="13.08984375" customWidth="1"/>
    <col min="3" max="3" width="9.54296875" bestFit="1" customWidth="1"/>
    <col min="4" max="4" width="10.1796875" bestFit="1" customWidth="1"/>
    <col min="5" max="5" width="11.90625" customWidth="1"/>
    <col min="6" max="6" width="11.54296875" bestFit="1" customWidth="1"/>
    <col min="7" max="7" width="11.90625" customWidth="1"/>
    <col min="8" max="8" width="9.7265625" customWidth="1"/>
    <col min="9" max="9" width="11.90625" customWidth="1"/>
    <col min="10" max="10" width="11.54296875" bestFit="1" customWidth="1"/>
    <col min="11" max="11" width="18.26953125" bestFit="1" customWidth="1"/>
    <col min="12" max="12" width="9.54296875" bestFit="1" customWidth="1"/>
    <col min="13" max="13" width="16.36328125" bestFit="1" customWidth="1"/>
    <col min="14" max="14" width="8.81640625" customWidth="1"/>
    <col min="15" max="15" width="11.1796875" bestFit="1" customWidth="1"/>
    <col min="21" max="21" width="8" customWidth="1"/>
  </cols>
  <sheetData>
    <row r="1" spans="1:10" x14ac:dyDescent="0.35">
      <c r="A1" s="124" t="s">
        <v>53</v>
      </c>
      <c r="B1" s="127" t="s">
        <v>1</v>
      </c>
      <c r="C1" s="128"/>
      <c r="D1" s="128" t="s">
        <v>2</v>
      </c>
      <c r="E1" s="129"/>
      <c r="F1" s="123" t="s">
        <v>84</v>
      </c>
      <c r="G1" s="123"/>
      <c r="H1" s="123" t="s">
        <v>82</v>
      </c>
      <c r="I1" s="123"/>
    </row>
    <row r="2" spans="1:10" ht="14.5" customHeight="1" x14ac:dyDescent="0.35">
      <c r="A2" s="125"/>
      <c r="B2" s="123" t="s">
        <v>81</v>
      </c>
      <c r="C2" s="123" t="s">
        <v>20</v>
      </c>
      <c r="D2" s="123" t="s">
        <v>81</v>
      </c>
      <c r="E2" s="123" t="s">
        <v>20</v>
      </c>
      <c r="F2" s="123" t="s">
        <v>81</v>
      </c>
      <c r="G2" s="123" t="s">
        <v>20</v>
      </c>
      <c r="H2" s="123" t="s">
        <v>83</v>
      </c>
      <c r="I2" s="123" t="s">
        <v>20</v>
      </c>
    </row>
    <row r="3" spans="1:10" x14ac:dyDescent="0.35">
      <c r="A3" s="126"/>
      <c r="B3" s="123"/>
      <c r="C3" s="123"/>
      <c r="D3" s="123"/>
      <c r="E3" s="123"/>
      <c r="F3" s="123"/>
      <c r="G3" s="123"/>
      <c r="H3" s="123"/>
      <c r="I3" s="123"/>
    </row>
    <row r="4" spans="1:10" x14ac:dyDescent="0.35">
      <c r="A4" s="58" t="s">
        <v>57</v>
      </c>
      <c r="B4" s="10">
        <v>4375.2926691099856</v>
      </c>
      <c r="C4" s="10">
        <v>256.62253258000004</v>
      </c>
      <c r="D4" s="10">
        <v>27.670248539999996</v>
      </c>
      <c r="E4" s="10">
        <v>1.9959623999999998</v>
      </c>
      <c r="F4" s="10">
        <f>B4+D4</f>
        <v>4402.9629176499857</v>
      </c>
      <c r="G4" s="10">
        <f>C4+E4</f>
        <v>258.61849498000004</v>
      </c>
      <c r="H4" s="48">
        <f>F4/$F$24</f>
        <v>2.0996629727520276E-2</v>
      </c>
      <c r="I4" s="60">
        <f t="shared" ref="I4:I24" si="0">G4/F4</f>
        <v>5.8737377492616656E-2</v>
      </c>
      <c r="J4" s="18"/>
    </row>
    <row r="5" spans="1:10" x14ac:dyDescent="0.35">
      <c r="A5" s="58" t="s">
        <v>58</v>
      </c>
      <c r="B5" s="10">
        <v>310.14618569999993</v>
      </c>
      <c r="C5" s="10">
        <v>4.0249283799999995</v>
      </c>
      <c r="D5" s="10">
        <v>66.756596340000002</v>
      </c>
      <c r="E5" s="10">
        <v>0</v>
      </c>
      <c r="F5" s="10">
        <f t="shared" ref="F5:F23" si="1">B5+D5</f>
        <v>376.90278203999992</v>
      </c>
      <c r="G5" s="10">
        <f t="shared" ref="G5:G23" si="2">C5+E5</f>
        <v>4.0249283799999995</v>
      </c>
      <c r="H5" s="48">
        <f t="shared" ref="H5:H24" si="3">F5/$F$24</f>
        <v>1.7973551687303258E-3</v>
      </c>
      <c r="I5" s="60">
        <f t="shared" si="0"/>
        <v>1.0678956409435158E-2</v>
      </c>
      <c r="J5" s="18"/>
    </row>
    <row r="6" spans="1:10" x14ac:dyDescent="0.35">
      <c r="A6" s="58" t="s">
        <v>54</v>
      </c>
      <c r="B6" s="10">
        <v>14580.797119409997</v>
      </c>
      <c r="C6" s="10">
        <v>388.81145171999998</v>
      </c>
      <c r="D6" s="10">
        <v>6393.8869666799992</v>
      </c>
      <c r="E6" s="10">
        <v>0.1721229</v>
      </c>
      <c r="F6" s="10">
        <f t="shared" si="1"/>
        <v>20974.684086089997</v>
      </c>
      <c r="G6" s="10">
        <f t="shared" si="2"/>
        <v>388.98357461999996</v>
      </c>
      <c r="H6" s="48">
        <f t="shared" si="3"/>
        <v>0.10002302623125413</v>
      </c>
      <c r="I6" s="60">
        <f t="shared" si="0"/>
        <v>1.8545384189026536E-2</v>
      </c>
      <c r="J6" s="18"/>
    </row>
    <row r="7" spans="1:10" x14ac:dyDescent="0.35">
      <c r="A7" s="58" t="s">
        <v>59</v>
      </c>
      <c r="B7" s="10">
        <v>2440.39024144</v>
      </c>
      <c r="C7" s="10">
        <v>110.04506708999999</v>
      </c>
      <c r="D7" s="10">
        <v>497.98254047</v>
      </c>
      <c r="E7" s="10">
        <v>0</v>
      </c>
      <c r="F7" s="10">
        <f t="shared" si="1"/>
        <v>2938.37278191</v>
      </c>
      <c r="G7" s="10">
        <f t="shared" si="2"/>
        <v>110.04506708999999</v>
      </c>
      <c r="H7" s="48">
        <f t="shared" si="3"/>
        <v>1.4012365413269758E-2</v>
      </c>
      <c r="I7" s="60">
        <f t="shared" si="0"/>
        <v>3.7451023153865635E-2</v>
      </c>
      <c r="J7" s="18"/>
    </row>
    <row r="8" spans="1:10" x14ac:dyDescent="0.35">
      <c r="A8" s="58" t="s">
        <v>60</v>
      </c>
      <c r="B8" s="10">
        <v>22957.535068999994</v>
      </c>
      <c r="C8" s="10">
        <v>315.79147962000002</v>
      </c>
      <c r="D8" s="10">
        <v>2149.6556355100001</v>
      </c>
      <c r="E8" s="10">
        <v>9.9691390299999991</v>
      </c>
      <c r="F8" s="10">
        <f t="shared" si="1"/>
        <v>25107.190704509994</v>
      </c>
      <c r="G8" s="10">
        <f t="shared" si="2"/>
        <v>325.76061865000003</v>
      </c>
      <c r="H8" s="48">
        <f t="shared" si="3"/>
        <v>0.11972991746253504</v>
      </c>
      <c r="I8" s="60">
        <f t="shared" si="0"/>
        <v>1.2974793655089568E-2</v>
      </c>
      <c r="J8" s="18"/>
    </row>
    <row r="9" spans="1:10" x14ac:dyDescent="0.35">
      <c r="A9" s="58" t="s">
        <v>61</v>
      </c>
      <c r="B9" s="10">
        <v>12838.729286519998</v>
      </c>
      <c r="C9" s="10">
        <v>571.99970825000003</v>
      </c>
      <c r="D9" s="10">
        <v>7132.5196148000005</v>
      </c>
      <c r="E9" s="10">
        <v>388.13259654999996</v>
      </c>
      <c r="F9" s="10">
        <f t="shared" si="1"/>
        <v>19971.248901319999</v>
      </c>
      <c r="G9" s="10">
        <f t="shared" si="2"/>
        <v>960.13230479999993</v>
      </c>
      <c r="H9" s="48">
        <f t="shared" si="3"/>
        <v>9.523789462232686E-2</v>
      </c>
      <c r="I9" s="60">
        <f t="shared" si="0"/>
        <v>4.8075726738178101E-2</v>
      </c>
      <c r="J9" s="18"/>
    </row>
    <row r="10" spans="1:10" x14ac:dyDescent="0.35">
      <c r="A10" s="58" t="s">
        <v>62</v>
      </c>
      <c r="B10" s="10">
        <v>7387.1662210100003</v>
      </c>
      <c r="C10" s="10">
        <v>719.29251074000001</v>
      </c>
      <c r="D10" s="10">
        <v>2413.0650720799999</v>
      </c>
      <c r="E10" s="10">
        <v>58.252992489999997</v>
      </c>
      <c r="F10" s="10">
        <f t="shared" si="1"/>
        <v>9800.2312930900007</v>
      </c>
      <c r="G10" s="10">
        <f t="shared" si="2"/>
        <v>777.54550323000001</v>
      </c>
      <c r="H10" s="48">
        <f t="shared" si="3"/>
        <v>4.6734853677781046E-2</v>
      </c>
      <c r="I10" s="60">
        <f t="shared" si="0"/>
        <v>7.9339505362310783E-2</v>
      </c>
      <c r="J10" s="18"/>
    </row>
    <row r="11" spans="1:10" x14ac:dyDescent="0.35">
      <c r="A11" s="58" t="s">
        <v>63</v>
      </c>
      <c r="B11" s="10">
        <v>12840.03977374</v>
      </c>
      <c r="C11" s="10">
        <v>1113.1054348299999</v>
      </c>
      <c r="D11" s="10">
        <v>3005.2432175099998</v>
      </c>
      <c r="E11" s="10">
        <v>150.19648990000002</v>
      </c>
      <c r="F11" s="10">
        <f t="shared" si="1"/>
        <v>15845.28299125</v>
      </c>
      <c r="G11" s="10">
        <f t="shared" si="2"/>
        <v>1263.3019247299999</v>
      </c>
      <c r="H11" s="48">
        <f t="shared" si="3"/>
        <v>7.5562194394456397E-2</v>
      </c>
      <c r="I11" s="60">
        <f t="shared" si="0"/>
        <v>7.9727318560836938E-2</v>
      </c>
      <c r="J11" s="18"/>
    </row>
    <row r="12" spans="1:10" x14ac:dyDescent="0.35">
      <c r="A12" s="58" t="s">
        <v>64</v>
      </c>
      <c r="B12" s="10">
        <v>53505.804816960044</v>
      </c>
      <c r="C12" s="10">
        <v>1317.3656836799998</v>
      </c>
      <c r="D12" s="10">
        <v>4945.7183055699998</v>
      </c>
      <c r="E12" s="10">
        <v>311.52102507000001</v>
      </c>
      <c r="F12" s="10">
        <f t="shared" si="1"/>
        <v>58451.523122530045</v>
      </c>
      <c r="G12" s="10">
        <f t="shared" si="2"/>
        <v>1628.8867087499998</v>
      </c>
      <c r="H12" s="48">
        <f t="shared" si="3"/>
        <v>0.2787407050587648</v>
      </c>
      <c r="I12" s="60">
        <f t="shared" si="0"/>
        <v>2.7867309896021309E-2</v>
      </c>
      <c r="J12" s="18"/>
    </row>
    <row r="13" spans="1:10" x14ac:dyDescent="0.35">
      <c r="A13" s="58" t="s">
        <v>65</v>
      </c>
      <c r="B13" s="10">
        <v>7435.2310384300044</v>
      </c>
      <c r="C13" s="10">
        <v>1154.9227060100002</v>
      </c>
      <c r="D13" s="10">
        <v>1506.9413141500004</v>
      </c>
      <c r="E13" s="10">
        <v>75.289670049999998</v>
      </c>
      <c r="F13" s="10">
        <f t="shared" si="1"/>
        <v>8942.1723525800044</v>
      </c>
      <c r="G13" s="10">
        <f t="shared" si="2"/>
        <v>1230.2123760600002</v>
      </c>
      <c r="H13" s="48">
        <f t="shared" si="3"/>
        <v>4.2642985044035499E-2</v>
      </c>
      <c r="I13" s="60">
        <f t="shared" si="0"/>
        <v>0.13757421883118348</v>
      </c>
      <c r="J13" s="18"/>
    </row>
    <row r="14" spans="1:10" x14ac:dyDescent="0.35">
      <c r="A14" s="58" t="s">
        <v>66</v>
      </c>
      <c r="B14" s="10">
        <v>10725.891794280047</v>
      </c>
      <c r="C14" s="10">
        <v>355.5229751</v>
      </c>
      <c r="D14" s="10">
        <v>4653.9522142200003</v>
      </c>
      <c r="E14" s="10">
        <v>145.42809901000001</v>
      </c>
      <c r="F14" s="10">
        <f t="shared" si="1"/>
        <v>15379.844008500047</v>
      </c>
      <c r="G14" s="10">
        <f t="shared" si="2"/>
        <v>500.95107411000004</v>
      </c>
      <c r="H14" s="48">
        <f t="shared" si="3"/>
        <v>7.3342632212276937E-2</v>
      </c>
      <c r="I14" s="60">
        <f t="shared" si="0"/>
        <v>3.2571921654935977E-2</v>
      </c>
      <c r="J14" s="18"/>
    </row>
    <row r="15" spans="1:10" x14ac:dyDescent="0.35">
      <c r="A15" s="58" t="s">
        <v>67</v>
      </c>
      <c r="B15" s="10">
        <v>30.11850566067741</v>
      </c>
      <c r="C15" s="10">
        <v>13.330881580749997</v>
      </c>
      <c r="D15" s="10">
        <v>0</v>
      </c>
      <c r="E15" s="10">
        <v>0</v>
      </c>
      <c r="F15" s="10">
        <f t="shared" si="1"/>
        <v>30.11850566067741</v>
      </c>
      <c r="G15" s="10">
        <f t="shared" si="2"/>
        <v>13.330881580749997</v>
      </c>
      <c r="H15" s="48">
        <f t="shared" si="3"/>
        <v>1.4362762601711712E-4</v>
      </c>
      <c r="I15" s="60">
        <f t="shared" si="0"/>
        <v>0.44261430931995865</v>
      </c>
      <c r="J15" s="18"/>
    </row>
    <row r="16" spans="1:10" x14ac:dyDescent="0.35">
      <c r="A16" s="58" t="s">
        <v>68</v>
      </c>
      <c r="B16" s="10">
        <v>1916.6754169300004</v>
      </c>
      <c r="C16" s="10">
        <v>12.15323265</v>
      </c>
      <c r="D16" s="10">
        <v>348.76435714999997</v>
      </c>
      <c r="E16" s="10">
        <v>1.4082576400000002</v>
      </c>
      <c r="F16" s="10">
        <f t="shared" si="1"/>
        <v>2265.4397740800005</v>
      </c>
      <c r="G16" s="10">
        <f t="shared" si="2"/>
        <v>13.56149029</v>
      </c>
      <c r="H16" s="48">
        <f t="shared" si="3"/>
        <v>1.0803316084193347E-2</v>
      </c>
      <c r="I16" s="60">
        <f t="shared" si="0"/>
        <v>5.9862506367035721E-3</v>
      </c>
      <c r="J16" s="18"/>
    </row>
    <row r="17" spans="1:10" x14ac:dyDescent="0.35">
      <c r="A17" s="58" t="s">
        <v>69</v>
      </c>
      <c r="B17" s="10">
        <v>4709.0795142299994</v>
      </c>
      <c r="C17" s="10">
        <v>25.604155929999997</v>
      </c>
      <c r="D17" s="10">
        <v>0</v>
      </c>
      <c r="E17" s="10">
        <v>0</v>
      </c>
      <c r="F17" s="10">
        <f t="shared" si="1"/>
        <v>4709.0795142299994</v>
      </c>
      <c r="G17" s="10">
        <f t="shared" si="2"/>
        <v>25.604155929999997</v>
      </c>
      <c r="H17" s="48">
        <f t="shared" si="3"/>
        <v>2.2456423269290503E-2</v>
      </c>
      <c r="I17" s="60">
        <f t="shared" si="0"/>
        <v>5.4371891263735933E-3</v>
      </c>
      <c r="J17" s="18"/>
    </row>
    <row r="18" spans="1:10" x14ac:dyDescent="0.35">
      <c r="A18" s="58" t="s">
        <v>70</v>
      </c>
      <c r="B18" s="10">
        <v>1337.0013546199998</v>
      </c>
      <c r="C18" s="10">
        <v>0</v>
      </c>
      <c r="D18" s="10">
        <v>0</v>
      </c>
      <c r="E18" s="10">
        <v>0</v>
      </c>
      <c r="F18" s="10">
        <f t="shared" si="1"/>
        <v>1337.0013546199998</v>
      </c>
      <c r="G18" s="10">
        <f t="shared" si="2"/>
        <v>0</v>
      </c>
      <c r="H18" s="48">
        <f t="shared" si="3"/>
        <v>6.3758253051861826E-3</v>
      </c>
      <c r="I18" s="60">
        <f t="shared" si="0"/>
        <v>0</v>
      </c>
      <c r="J18" s="18"/>
    </row>
    <row r="19" spans="1:10" x14ac:dyDescent="0.35">
      <c r="A19" s="58" t="s">
        <v>55</v>
      </c>
      <c r="B19" s="10">
        <v>383.28313422000008</v>
      </c>
      <c r="C19" s="10">
        <v>0</v>
      </c>
      <c r="D19" s="10">
        <v>0</v>
      </c>
      <c r="E19" s="10">
        <v>0</v>
      </c>
      <c r="F19" s="10">
        <f t="shared" si="1"/>
        <v>383.28313422000008</v>
      </c>
      <c r="G19" s="10">
        <f t="shared" si="2"/>
        <v>0</v>
      </c>
      <c r="H19" s="48">
        <f t="shared" si="3"/>
        <v>1.8277814736436869E-3</v>
      </c>
      <c r="I19" s="60">
        <f t="shared" si="0"/>
        <v>0</v>
      </c>
      <c r="J19" s="18"/>
    </row>
    <row r="20" spans="1:10" x14ac:dyDescent="0.35">
      <c r="A20" s="58" t="s">
        <v>71</v>
      </c>
      <c r="B20" s="10">
        <v>910.31246477000013</v>
      </c>
      <c r="C20" s="10">
        <v>0</v>
      </c>
      <c r="D20" s="10">
        <v>113.78823355</v>
      </c>
      <c r="E20" s="10">
        <v>1.90317E-3</v>
      </c>
      <c r="F20" s="10">
        <f t="shared" si="1"/>
        <v>1024.1006983200002</v>
      </c>
      <c r="G20" s="10">
        <f t="shared" si="2"/>
        <v>1.90317E-3</v>
      </c>
      <c r="H20" s="48">
        <f t="shared" si="3"/>
        <v>4.8836802781424991E-3</v>
      </c>
      <c r="I20" s="60">
        <f t="shared" si="0"/>
        <v>1.8583817032075858E-6</v>
      </c>
      <c r="J20" s="18"/>
    </row>
    <row r="21" spans="1:10" x14ac:dyDescent="0.35">
      <c r="A21" s="58" t="s">
        <v>72</v>
      </c>
      <c r="B21" s="10">
        <v>14981.363793010007</v>
      </c>
      <c r="C21" s="10">
        <v>150.5377273</v>
      </c>
      <c r="D21" s="10">
        <v>2701.9846653700006</v>
      </c>
      <c r="E21" s="10">
        <v>102.35116583000001</v>
      </c>
      <c r="F21" s="10">
        <f t="shared" si="1"/>
        <v>17683.348458380009</v>
      </c>
      <c r="G21" s="10">
        <f t="shared" si="2"/>
        <v>252.88889313000001</v>
      </c>
      <c r="H21" s="48">
        <f t="shared" si="3"/>
        <v>8.432746922190576E-2</v>
      </c>
      <c r="I21" s="60">
        <f t="shared" si="0"/>
        <v>1.4300961931797359E-2</v>
      </c>
      <c r="J21" s="18"/>
    </row>
    <row r="22" spans="1:10" x14ac:dyDescent="0.35">
      <c r="A22" s="58" t="s">
        <v>73</v>
      </c>
      <c r="B22" s="10">
        <v>1.5149592000000001</v>
      </c>
      <c r="C22" s="10">
        <v>0</v>
      </c>
      <c r="D22" s="10">
        <v>0</v>
      </c>
      <c r="E22" s="10">
        <v>0</v>
      </c>
      <c r="F22" s="10">
        <f t="shared" si="1"/>
        <v>1.5149592000000001</v>
      </c>
      <c r="G22" s="10">
        <f t="shared" si="2"/>
        <v>0</v>
      </c>
      <c r="H22" s="48">
        <f t="shared" si="3"/>
        <v>7.2244617930322989E-6</v>
      </c>
      <c r="I22" s="60">
        <f t="shared" si="0"/>
        <v>0</v>
      </c>
      <c r="J22" s="18"/>
    </row>
    <row r="23" spans="1:10" x14ac:dyDescent="0.35">
      <c r="A23" s="58" t="s">
        <v>56</v>
      </c>
      <c r="B23" s="10">
        <v>74.252846465404332</v>
      </c>
      <c r="C23" s="10">
        <v>4.7670315153855745</v>
      </c>
      <c r="D23" s="10">
        <v>0</v>
      </c>
      <c r="E23" s="10">
        <v>0</v>
      </c>
      <c r="F23" s="10">
        <f t="shared" si="1"/>
        <v>74.252846465404332</v>
      </c>
      <c r="G23" s="10">
        <f t="shared" si="2"/>
        <v>4.7670315153855745</v>
      </c>
      <c r="H23" s="48">
        <f t="shared" si="3"/>
        <v>3.5409326687689476E-4</v>
      </c>
      <c r="I23" s="60">
        <f t="shared" si="0"/>
        <v>6.4199983466042818E-2</v>
      </c>
      <c r="J23" s="18"/>
    </row>
    <row r="24" spans="1:10" x14ac:dyDescent="0.35">
      <c r="A24" s="59" t="s">
        <v>74</v>
      </c>
      <c r="B24" s="61">
        <f t="shared" ref="B24:G24" si="4">SUM(B4:B23)</f>
        <v>173740.62620470618</v>
      </c>
      <c r="C24" s="61">
        <f>SUM(C4:C23)</f>
        <v>6513.8975069761364</v>
      </c>
      <c r="D24" s="61">
        <f t="shared" si="4"/>
        <v>35957.928981940007</v>
      </c>
      <c r="E24" s="61">
        <f t="shared" si="4"/>
        <v>1244.7194240400004</v>
      </c>
      <c r="F24" s="61">
        <f t="shared" si="4"/>
        <v>209698.55518664615</v>
      </c>
      <c r="G24" s="61">
        <f t="shared" si="4"/>
        <v>7758.6169310161367</v>
      </c>
      <c r="H24" s="79">
        <f t="shared" si="3"/>
        <v>1</v>
      </c>
      <c r="I24" s="62">
        <f t="shared" si="0"/>
        <v>3.6998905043053032E-2</v>
      </c>
    </row>
    <row r="26" spans="1:10" x14ac:dyDescent="0.35">
      <c r="B26" s="63" t="s">
        <v>75</v>
      </c>
      <c r="C26" s="63"/>
    </row>
    <row r="27" spans="1:10" x14ac:dyDescent="0.35">
      <c r="B27" s="63" t="s">
        <v>76</v>
      </c>
      <c r="C27" s="63"/>
      <c r="D27" s="12"/>
    </row>
  </sheetData>
  <sheetProtection algorithmName="SHA-512" hashValue="Qdq+pyOWEyc3PxoRdpQhWbCFmm6mfo4sAdcixT3DvvAoTbUVQECN2NZ8zfsROi6byN3kENEbuOS8mBvjJWlctg==" saltValue="LdeSCxdJrjNxBRsunMi88A==" spinCount="100000" sheet="1" selectLockedCells="1" selectUnlockedCells="1"/>
  <mergeCells count="13">
    <mergeCell ref="C2:C3"/>
    <mergeCell ref="D2:D3"/>
    <mergeCell ref="E2:E3"/>
    <mergeCell ref="A1:A3"/>
    <mergeCell ref="B1:C1"/>
    <mergeCell ref="D1:E1"/>
    <mergeCell ref="B2:B3"/>
    <mergeCell ref="F1:G1"/>
    <mergeCell ref="H1:I1"/>
    <mergeCell ref="F2:F3"/>
    <mergeCell ref="G2:G3"/>
    <mergeCell ref="H2:H3"/>
    <mergeCell ref="I2:I3"/>
  </mergeCells>
  <pageMargins left="0.7" right="0.7" top="0.75" bottom="0.75" header="0.3" footer="0.3"/>
  <pageSetup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43B0-36E3-4A00-8F04-58D2CA707953}">
  <sheetPr codeName="Sheet8"/>
  <dimension ref="A1:E21"/>
  <sheetViews>
    <sheetView workbookViewId="0">
      <selection activeCell="F11" sqref="F11"/>
    </sheetView>
  </sheetViews>
  <sheetFormatPr defaultRowHeight="14.5" x14ac:dyDescent="0.35"/>
  <cols>
    <col min="2" max="2" width="7.81640625" bestFit="1" customWidth="1"/>
    <col min="3" max="3" width="11.54296875" bestFit="1" customWidth="1"/>
    <col min="4" max="4" width="10.54296875" bestFit="1" customWidth="1"/>
    <col min="5" max="5" width="11.54296875" style="12" bestFit="1" customWidth="1"/>
  </cols>
  <sheetData>
    <row r="1" spans="1:5" s="7" customFormat="1" x14ac:dyDescent="0.35">
      <c r="A1" s="9" t="s">
        <v>18</v>
      </c>
      <c r="B1" s="9" t="s">
        <v>19</v>
      </c>
      <c r="C1" s="9" t="s">
        <v>1</v>
      </c>
      <c r="D1" s="9" t="s">
        <v>2</v>
      </c>
      <c r="E1" s="11" t="s">
        <v>17</v>
      </c>
    </row>
    <row r="2" spans="1:5" x14ac:dyDescent="0.35">
      <c r="A2" s="130">
        <v>2018</v>
      </c>
      <c r="B2" s="8" t="s">
        <v>25</v>
      </c>
      <c r="C2" s="10">
        <v>86839.061698031001</v>
      </c>
      <c r="D2" s="10">
        <v>19536.129575939998</v>
      </c>
      <c r="E2" s="10">
        <v>106375.191273971</v>
      </c>
    </row>
    <row r="3" spans="1:5" x14ac:dyDescent="0.35">
      <c r="A3" s="130"/>
      <c r="B3" s="8" t="s">
        <v>26</v>
      </c>
      <c r="C3" s="10">
        <v>89492.789050969994</v>
      </c>
      <c r="D3" s="10">
        <v>19317.923549340005</v>
      </c>
      <c r="E3" s="10">
        <v>108810.71260031102</v>
      </c>
    </row>
    <row r="4" spans="1:5" x14ac:dyDescent="0.35">
      <c r="A4" s="130"/>
      <c r="B4" s="8" t="s">
        <v>27</v>
      </c>
      <c r="C4" s="10">
        <v>94257.106095060008</v>
      </c>
      <c r="D4" s="10">
        <v>19993.76295679</v>
      </c>
      <c r="E4" s="10">
        <v>114250.869051852</v>
      </c>
    </row>
    <row r="5" spans="1:5" x14ac:dyDescent="0.35">
      <c r="A5" s="130"/>
      <c r="B5" s="8" t="s">
        <v>28</v>
      </c>
      <c r="C5" s="10">
        <v>99542.627182230004</v>
      </c>
      <c r="D5" s="10">
        <v>20696.164166240022</v>
      </c>
      <c r="E5" s="10">
        <v>120238.80662752101</v>
      </c>
    </row>
    <row r="6" spans="1:5" x14ac:dyDescent="0.35">
      <c r="A6" s="130">
        <v>2019</v>
      </c>
      <c r="B6" s="8" t="s">
        <v>25</v>
      </c>
      <c r="C6" s="10">
        <v>103455.02166412592</v>
      </c>
      <c r="D6" s="10">
        <v>21541.615926300001</v>
      </c>
      <c r="E6" s="10">
        <v>125011.82352765398</v>
      </c>
    </row>
    <row r="7" spans="1:5" x14ac:dyDescent="0.35">
      <c r="A7" s="130"/>
      <c r="B7" s="8" t="s">
        <v>26</v>
      </c>
      <c r="C7" s="10">
        <v>107823.7856128269</v>
      </c>
      <c r="D7" s="10">
        <v>21766.127813530042</v>
      </c>
      <c r="E7" s="10">
        <v>129595.36374372254</v>
      </c>
    </row>
    <row r="8" spans="1:5" x14ac:dyDescent="0.35">
      <c r="A8" s="130"/>
      <c r="B8" s="8" t="s">
        <v>27</v>
      </c>
      <c r="C8" s="10">
        <v>110793.51442167688</v>
      </c>
      <c r="D8" s="10">
        <v>22289.76181258</v>
      </c>
      <c r="E8" s="10">
        <v>133131.142246787</v>
      </c>
    </row>
    <row r="9" spans="1:5" x14ac:dyDescent="0.35">
      <c r="A9" s="130"/>
      <c r="B9" s="8" t="s">
        <v>28</v>
      </c>
      <c r="C9" s="10">
        <v>116541.68544337233</v>
      </c>
      <c r="D9" s="10">
        <v>37784.487867320022</v>
      </c>
      <c r="E9" s="10">
        <v>154316.42571906489</v>
      </c>
    </row>
    <row r="10" spans="1:5" x14ac:dyDescent="0.35">
      <c r="A10" s="130">
        <v>2020</v>
      </c>
      <c r="B10" s="8" t="s">
        <v>25</v>
      </c>
      <c r="C10" s="10">
        <v>118433.44059570009</v>
      </c>
      <c r="D10" s="10">
        <v>40493.857098229957</v>
      </c>
      <c r="E10" s="10">
        <v>158928.07159756497</v>
      </c>
    </row>
    <row r="11" spans="1:5" x14ac:dyDescent="0.35">
      <c r="A11" s="130"/>
      <c r="B11" s="8" t="s">
        <v>26</v>
      </c>
      <c r="C11" s="10">
        <v>121831.33846155625</v>
      </c>
      <c r="D11" s="10">
        <v>40869.085773269973</v>
      </c>
      <c r="E11" s="10">
        <v>162927.01106876519</v>
      </c>
    </row>
    <row r="12" spans="1:5" x14ac:dyDescent="0.35">
      <c r="A12" s="130"/>
      <c r="B12" s="8" t="s">
        <v>27</v>
      </c>
      <c r="C12" s="10">
        <v>123947.93554582476</v>
      </c>
      <c r="D12" s="10">
        <v>40898.134979519964</v>
      </c>
      <c r="E12" s="10">
        <v>164846.07052453596</v>
      </c>
    </row>
    <row r="13" spans="1:5" x14ac:dyDescent="0.35">
      <c r="A13" s="130"/>
      <c r="B13" s="8" t="s">
        <v>28</v>
      </c>
      <c r="C13" s="10">
        <v>126363.79909347199</v>
      </c>
      <c r="D13" s="10">
        <v>40625.691978540039</v>
      </c>
      <c r="E13" s="10">
        <v>166989.49107201202</v>
      </c>
    </row>
    <row r="14" spans="1:5" x14ac:dyDescent="0.35">
      <c r="A14" s="130">
        <v>2021</v>
      </c>
      <c r="B14" s="8" t="s">
        <v>25</v>
      </c>
      <c r="C14" s="10">
        <v>128951.63868900102</v>
      </c>
      <c r="D14" s="10">
        <v>40851.28677873571</v>
      </c>
      <c r="E14" s="10">
        <v>169802.92546773673</v>
      </c>
    </row>
    <row r="15" spans="1:5" x14ac:dyDescent="0.35">
      <c r="A15" s="130"/>
      <c r="B15" s="8" t="s">
        <v>26</v>
      </c>
      <c r="C15" s="10">
        <v>130897.83271058087</v>
      </c>
      <c r="D15" s="10">
        <v>41243.549967369996</v>
      </c>
      <c r="E15" s="10">
        <v>172141.38267795087</v>
      </c>
    </row>
    <row r="16" spans="1:5" x14ac:dyDescent="0.35">
      <c r="A16" s="130"/>
      <c r="B16" s="8" t="s">
        <v>27</v>
      </c>
      <c r="C16" s="10">
        <v>134359.87</v>
      </c>
      <c r="D16" s="10">
        <v>41428.68</v>
      </c>
      <c r="E16" s="10">
        <v>175788.55</v>
      </c>
    </row>
    <row r="17" spans="1:5" x14ac:dyDescent="0.35">
      <c r="A17" s="130"/>
      <c r="B17" s="8" t="s">
        <v>28</v>
      </c>
      <c r="C17" s="10">
        <v>135415.88657319604</v>
      </c>
      <c r="D17" s="10">
        <v>40793.400050935008</v>
      </c>
      <c r="E17" s="10">
        <v>176209.28662413105</v>
      </c>
    </row>
    <row r="18" spans="1:5" x14ac:dyDescent="0.35">
      <c r="A18" s="130">
        <v>2022</v>
      </c>
      <c r="B18" s="8" t="s">
        <v>25</v>
      </c>
      <c r="C18" s="10">
        <v>138284.66058426604</v>
      </c>
      <c r="D18" s="10">
        <v>41288.565963622605</v>
      </c>
      <c r="E18" s="10">
        <v>179573.23</v>
      </c>
    </row>
    <row r="19" spans="1:5" x14ac:dyDescent="0.35">
      <c r="A19" s="130"/>
      <c r="B19" s="8" t="s">
        <v>26</v>
      </c>
      <c r="C19" s="10">
        <v>143532.33759576001</v>
      </c>
      <c r="D19" s="10">
        <v>42375.240053028858</v>
      </c>
      <c r="E19" s="10">
        <v>185907.58</v>
      </c>
    </row>
    <row r="20" spans="1:5" x14ac:dyDescent="0.35">
      <c r="A20" s="130"/>
      <c r="B20" s="8" t="s">
        <v>27</v>
      </c>
      <c r="C20" s="10">
        <v>149966.96817882964</v>
      </c>
      <c r="D20" s="10">
        <v>41992.43639642559</v>
      </c>
      <c r="E20" s="10">
        <v>191959.4</v>
      </c>
    </row>
    <row r="21" spans="1:5" x14ac:dyDescent="0.35">
      <c r="A21" s="130"/>
      <c r="B21" s="8" t="s">
        <v>28</v>
      </c>
      <c r="C21" s="10">
        <v>160873.71984383508</v>
      </c>
      <c r="D21" s="10">
        <v>41509.575473710007</v>
      </c>
      <c r="E21" s="10">
        <v>202383.29633503009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7CB0-3BE1-4352-AA0A-18860D6F53B6}">
  <sheetPr codeName="Sheet9"/>
  <dimension ref="A1:S23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9.81640625" style="12" hidden="1" customWidth="1"/>
    <col min="18" max="18" width="10.54296875" style="12" bestFit="1" customWidth="1"/>
    <col min="19" max="19" width="9.81640625" bestFit="1" customWidth="1"/>
  </cols>
  <sheetData>
    <row r="1" spans="1:19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48</v>
      </c>
      <c r="P1" s="9" t="s">
        <v>18</v>
      </c>
      <c r="Q1" s="9" t="s">
        <v>19</v>
      </c>
      <c r="R1" s="11" t="s">
        <v>20</v>
      </c>
      <c r="S1" s="13" t="s">
        <v>21</v>
      </c>
    </row>
    <row r="2" spans="1:19" x14ac:dyDescent="0.35">
      <c r="A2" s="130">
        <v>2018</v>
      </c>
      <c r="B2" s="8" t="s">
        <v>25</v>
      </c>
      <c r="C2" s="15">
        <v>0.13272773730649737</v>
      </c>
      <c r="D2" s="15">
        <v>0.20652234408236764</v>
      </c>
      <c r="E2" s="15">
        <v>0.14630000000000001</v>
      </c>
      <c r="F2" s="15">
        <v>0.05</v>
      </c>
      <c r="P2" s="131">
        <v>2018</v>
      </c>
      <c r="Q2" s="8">
        <v>43160</v>
      </c>
      <c r="R2" s="10">
        <v>15560.599443321502</v>
      </c>
      <c r="S2" s="15">
        <v>0.14630000000000001</v>
      </c>
    </row>
    <row r="3" spans="1:19" x14ac:dyDescent="0.35">
      <c r="A3" s="130"/>
      <c r="B3" s="8" t="s">
        <v>26</v>
      </c>
      <c r="C3" s="15">
        <v>0.10819495169448572</v>
      </c>
      <c r="D3" s="15">
        <v>0.14766212390914321</v>
      </c>
      <c r="E3" s="15">
        <v>0.1152</v>
      </c>
      <c r="F3" s="15">
        <v>0.05</v>
      </c>
      <c r="P3" s="132"/>
      <c r="Q3" s="8">
        <v>43252</v>
      </c>
      <c r="R3" s="10">
        <v>12535.193609184498</v>
      </c>
      <c r="S3" s="15">
        <v>0.1152</v>
      </c>
    </row>
    <row r="4" spans="1:19" x14ac:dyDescent="0.35">
      <c r="A4" s="130"/>
      <c r="B4" s="8" t="s">
        <v>27</v>
      </c>
      <c r="C4" s="15">
        <v>0.1200572040231891</v>
      </c>
      <c r="D4" s="15">
        <v>0.14433582583262347</v>
      </c>
      <c r="E4" s="15">
        <v>0.12429999999999999</v>
      </c>
      <c r="F4" s="15">
        <v>0.05</v>
      </c>
      <c r="P4" s="132"/>
      <c r="Q4" s="8">
        <v>43344</v>
      </c>
      <c r="R4" s="10">
        <v>14202.060904962413</v>
      </c>
      <c r="S4" s="15">
        <v>0.12429999999999999</v>
      </c>
    </row>
    <row r="5" spans="1:19" x14ac:dyDescent="0.35">
      <c r="A5" s="130"/>
      <c r="B5" s="8" t="s">
        <v>28</v>
      </c>
      <c r="C5" s="15">
        <v>7.0280449103202969E-2</v>
      </c>
      <c r="D5" s="15">
        <v>0.2679741054343201</v>
      </c>
      <c r="E5" s="15">
        <v>0.1043</v>
      </c>
      <c r="F5" s="15">
        <v>0.05</v>
      </c>
      <c r="P5" s="133"/>
      <c r="Q5" s="8">
        <v>43435</v>
      </c>
      <c r="R5" s="10">
        <v>12541.936621649826</v>
      </c>
      <c r="S5" s="15">
        <v>0.1043</v>
      </c>
    </row>
    <row r="6" spans="1:19" x14ac:dyDescent="0.35">
      <c r="A6" s="130">
        <v>2019</v>
      </c>
      <c r="B6" s="8" t="s">
        <v>25</v>
      </c>
      <c r="C6" s="15">
        <v>0.10902170512919292</v>
      </c>
      <c r="D6" s="15">
        <v>0.40597508424810674</v>
      </c>
      <c r="E6" s="15">
        <v>0.16020000000000001</v>
      </c>
      <c r="F6" s="15">
        <v>0.05</v>
      </c>
      <c r="P6" s="131">
        <v>2019</v>
      </c>
      <c r="Q6" s="8">
        <v>43525</v>
      </c>
      <c r="R6" s="10">
        <v>20024.202206520604</v>
      </c>
      <c r="S6" s="15">
        <v>0.16020000000000001</v>
      </c>
    </row>
    <row r="7" spans="1:19" x14ac:dyDescent="0.35">
      <c r="A7" s="130"/>
      <c r="B7" s="8" t="s">
        <v>26</v>
      </c>
      <c r="C7" s="15">
        <v>9.8863446011027353E-2</v>
      </c>
      <c r="D7" s="15">
        <v>0.49473593861358295</v>
      </c>
      <c r="E7" s="15">
        <v>0.1653</v>
      </c>
      <c r="F7" s="15">
        <v>0.05</v>
      </c>
      <c r="P7" s="132"/>
      <c r="Q7" s="8">
        <v>43617</v>
      </c>
      <c r="R7" s="10">
        <v>21428.316681448294</v>
      </c>
      <c r="S7" s="15">
        <v>0.1653</v>
      </c>
    </row>
    <row r="8" spans="1:19" x14ac:dyDescent="0.35">
      <c r="A8" s="130"/>
      <c r="B8" s="8" t="s">
        <v>27</v>
      </c>
      <c r="C8" s="15">
        <v>0.12281953394717174</v>
      </c>
      <c r="D8" s="15">
        <v>0.48745121344221204</v>
      </c>
      <c r="E8" s="15">
        <v>0.18390000000000001</v>
      </c>
      <c r="F8" s="15">
        <v>0.05</v>
      </c>
      <c r="P8" s="132"/>
      <c r="Q8" s="8">
        <v>43709</v>
      </c>
      <c r="R8" s="10">
        <v>24472.779248519608</v>
      </c>
      <c r="S8" s="15">
        <v>0.18390000000000001</v>
      </c>
    </row>
    <row r="9" spans="1:19" x14ac:dyDescent="0.35">
      <c r="A9" s="130"/>
      <c r="B9" s="8" t="s">
        <v>28</v>
      </c>
      <c r="C9" s="15">
        <v>8.4466040266668055E-2</v>
      </c>
      <c r="D9" s="15">
        <v>0.18294341561417821</v>
      </c>
      <c r="E9" s="15">
        <v>0.10857677348968718</v>
      </c>
      <c r="F9" s="15">
        <v>0.05</v>
      </c>
      <c r="P9" s="133"/>
      <c r="Q9" s="8">
        <v>43800</v>
      </c>
      <c r="R9" s="10">
        <v>16756.237963085256</v>
      </c>
      <c r="S9" s="15">
        <v>0.10857677348968718</v>
      </c>
    </row>
    <row r="10" spans="1:19" x14ac:dyDescent="0.35">
      <c r="A10" s="130">
        <v>2020</v>
      </c>
      <c r="B10" s="8" t="s">
        <v>25</v>
      </c>
      <c r="C10" s="15">
        <v>0.15184666858738913</v>
      </c>
      <c r="D10" s="15">
        <v>0.25136569484152516</v>
      </c>
      <c r="E10" s="15">
        <v>0.1772</v>
      </c>
      <c r="F10" s="15">
        <v>0.05</v>
      </c>
      <c r="P10" s="131">
        <v>2020</v>
      </c>
      <c r="Q10" s="8">
        <v>43891</v>
      </c>
      <c r="R10" s="10">
        <v>28162.489930109503</v>
      </c>
      <c r="S10" s="15">
        <v>0.1772</v>
      </c>
    </row>
    <row r="11" spans="1:19" x14ac:dyDescent="0.35">
      <c r="A11" s="130"/>
      <c r="B11" s="8" t="s">
        <v>26</v>
      </c>
      <c r="C11" s="15">
        <v>0.14499808180781393</v>
      </c>
      <c r="D11" s="15">
        <v>0.21849225322970892</v>
      </c>
      <c r="E11" s="15">
        <v>0.1636</v>
      </c>
      <c r="F11" s="15">
        <v>0.05</v>
      </c>
      <c r="P11" s="132"/>
      <c r="Q11" s="8">
        <v>43983</v>
      </c>
      <c r="R11" s="10">
        <v>26594.8890190442</v>
      </c>
      <c r="S11" s="15">
        <v>0.1636</v>
      </c>
    </row>
    <row r="12" spans="1:19" x14ac:dyDescent="0.35">
      <c r="A12" s="130"/>
      <c r="B12" s="8" t="s">
        <v>27</v>
      </c>
      <c r="C12" s="15">
        <v>0.12787758477347164</v>
      </c>
      <c r="D12" s="15">
        <v>0.23525872656511368</v>
      </c>
      <c r="E12" s="15">
        <v>0.1545</v>
      </c>
      <c r="F12" s="15">
        <v>0.05</v>
      </c>
      <c r="P12" s="132"/>
      <c r="Q12" s="8">
        <v>44075</v>
      </c>
      <c r="R12" s="10">
        <v>25512.548458473451</v>
      </c>
      <c r="S12" s="15">
        <v>0.1545</v>
      </c>
    </row>
    <row r="13" spans="1:19" x14ac:dyDescent="0.35">
      <c r="A13" s="130"/>
      <c r="B13" s="8" t="s">
        <v>28</v>
      </c>
      <c r="C13" s="15">
        <v>0.11679999486221722</v>
      </c>
      <c r="D13" s="15">
        <v>0.23722902849743274</v>
      </c>
      <c r="E13" s="15">
        <v>0.14609832252540933</v>
      </c>
      <c r="F13" s="15">
        <v>0.05</v>
      </c>
      <c r="P13" s="133"/>
      <c r="Q13" s="8">
        <v>44166</v>
      </c>
      <c r="R13" s="10">
        <v>24396.884524992776</v>
      </c>
      <c r="S13" s="15">
        <v>0.14609832252540933</v>
      </c>
    </row>
    <row r="14" spans="1:19" x14ac:dyDescent="0.35">
      <c r="A14" s="130">
        <v>2021</v>
      </c>
      <c r="B14" s="8" t="s">
        <v>25</v>
      </c>
      <c r="C14" s="15">
        <v>0.12051849096454471</v>
      </c>
      <c r="D14" s="15">
        <v>0.22552691448842366</v>
      </c>
      <c r="E14" s="15">
        <v>0.14580000000000001</v>
      </c>
      <c r="F14" s="15">
        <v>0.05</v>
      </c>
      <c r="P14" s="131">
        <v>2021</v>
      </c>
      <c r="Q14" s="8">
        <v>44256</v>
      </c>
      <c r="R14" s="10">
        <v>24754.121562293603</v>
      </c>
      <c r="S14" s="15">
        <v>0.14580000000000001</v>
      </c>
    </row>
    <row r="15" spans="1:19" x14ac:dyDescent="0.35">
      <c r="A15" s="130"/>
      <c r="B15" s="8" t="s">
        <v>26</v>
      </c>
      <c r="C15" s="15">
        <v>0.11453078628485011</v>
      </c>
      <c r="D15" s="15">
        <v>0.22432779504249312</v>
      </c>
      <c r="E15" s="15">
        <v>0.14080000000000001</v>
      </c>
      <c r="F15" s="15">
        <v>0.05</v>
      </c>
      <c r="P15" s="132"/>
      <c r="Q15" s="8">
        <v>44348</v>
      </c>
      <c r="R15" s="10">
        <v>24243.906327230601</v>
      </c>
      <c r="S15" s="15">
        <v>0.14080000000000001</v>
      </c>
    </row>
    <row r="16" spans="1:19" x14ac:dyDescent="0.35">
      <c r="A16" s="130"/>
      <c r="B16" s="8" t="s">
        <v>27</v>
      </c>
      <c r="C16" s="15">
        <v>9.6000000000000002E-2</v>
      </c>
      <c r="D16" s="15">
        <v>0.2142</v>
      </c>
      <c r="E16" s="15">
        <v>0.12379999999999999</v>
      </c>
      <c r="F16" s="15">
        <v>0.05</v>
      </c>
      <c r="P16" s="132"/>
      <c r="Q16" s="8">
        <v>44440</v>
      </c>
      <c r="R16" s="10">
        <v>21769.54</v>
      </c>
      <c r="S16" s="15">
        <v>0.12379999999999999</v>
      </c>
    </row>
    <row r="17" spans="1:19" x14ac:dyDescent="0.35">
      <c r="A17" s="130"/>
      <c r="B17" s="8" t="s">
        <v>28</v>
      </c>
      <c r="C17" s="15">
        <v>6.7338278849085456E-2</v>
      </c>
      <c r="D17" s="15">
        <v>0.16045078135845353</v>
      </c>
      <c r="E17" s="15">
        <v>8.8894325283292913E-2</v>
      </c>
      <c r="F17" s="15">
        <v>0.05</v>
      </c>
      <c r="P17" s="133"/>
      <c r="Q17" s="8">
        <v>44531</v>
      </c>
      <c r="R17" s="10">
        <v>15664.0056431025</v>
      </c>
      <c r="S17" s="15">
        <v>8.8894325283292913E-2</v>
      </c>
    </row>
    <row r="18" spans="1:19" x14ac:dyDescent="0.35">
      <c r="A18" s="131">
        <v>2022</v>
      </c>
      <c r="B18" s="8" t="s">
        <v>25</v>
      </c>
      <c r="C18" s="15">
        <v>7.6932149139266437E-2</v>
      </c>
      <c r="D18" s="15">
        <v>0.16761140461569338</v>
      </c>
      <c r="E18" s="15">
        <v>9.7799999999999998E-2</v>
      </c>
      <c r="F18" s="15">
        <v>0.05</v>
      </c>
      <c r="P18" s="131">
        <v>2022</v>
      </c>
      <c r="Q18" s="8">
        <v>44621</v>
      </c>
      <c r="R18" s="10">
        <v>17558.97</v>
      </c>
      <c r="S18" s="15">
        <v>9.7799999999999998E-2</v>
      </c>
    </row>
    <row r="19" spans="1:19" x14ac:dyDescent="0.35">
      <c r="A19" s="132"/>
      <c r="B19" s="8" t="s">
        <v>26</v>
      </c>
      <c r="C19" s="15">
        <v>6.5216865723243922E-2</v>
      </c>
      <c r="D19" s="15">
        <v>0.15805649877296138</v>
      </c>
      <c r="E19" s="15">
        <v>8.6400000000000005E-2</v>
      </c>
      <c r="F19" s="15">
        <v>0.05</v>
      </c>
      <c r="P19" s="132"/>
      <c r="Q19" s="8">
        <v>44713</v>
      </c>
      <c r="R19" s="10">
        <v>16058.41</v>
      </c>
      <c r="S19" s="15">
        <v>8.6400000000000005E-2</v>
      </c>
    </row>
    <row r="20" spans="1:19" x14ac:dyDescent="0.35">
      <c r="A20" s="132"/>
      <c r="B20" s="8" t="s">
        <v>27</v>
      </c>
      <c r="C20" s="15">
        <v>4.8500000000000001E-2</v>
      </c>
      <c r="D20" s="15">
        <v>0.18340000000000001</v>
      </c>
      <c r="E20" s="15">
        <v>7.8100000000000003E-2</v>
      </c>
      <c r="F20" s="15">
        <v>0.05</v>
      </c>
      <c r="P20" s="132"/>
      <c r="Q20" s="8">
        <v>44805</v>
      </c>
      <c r="R20" s="10">
        <v>11665.26</v>
      </c>
      <c r="S20" s="15">
        <v>7.8100000000000003E-2</v>
      </c>
    </row>
    <row r="21" spans="1:19" x14ac:dyDescent="0.35">
      <c r="A21" s="133"/>
      <c r="B21" s="8" t="s">
        <v>28</v>
      </c>
      <c r="C21" s="15">
        <v>5.6529177311209287E-2</v>
      </c>
      <c r="D21" s="15">
        <v>0.16531036355204376</v>
      </c>
      <c r="E21" s="15">
        <v>7.8840607972019208E-2</v>
      </c>
      <c r="F21" s="15">
        <v>0.05</v>
      </c>
      <c r="P21" s="132"/>
      <c r="Q21" s="8">
        <v>44835</v>
      </c>
      <c r="R21" s="10">
        <v>15572.114609368746</v>
      </c>
      <c r="S21" s="15">
        <v>8.0271263357133985E-2</v>
      </c>
    </row>
    <row r="22" spans="1:19" x14ac:dyDescent="0.35">
      <c r="P22" s="132"/>
      <c r="Q22" s="8">
        <v>44866</v>
      </c>
      <c r="R22" s="10">
        <v>17649.2879034535</v>
      </c>
      <c r="S22" s="15">
        <v>8.8447286825727611E-2</v>
      </c>
    </row>
    <row r="23" spans="1:19" x14ac:dyDescent="0.35">
      <c r="P23" s="133"/>
      <c r="Q23" s="8">
        <v>44896</v>
      </c>
      <c r="R23" s="10">
        <v>15956.022046215963</v>
      </c>
      <c r="S23" s="15">
        <v>7.8840607972019208E-2</v>
      </c>
    </row>
  </sheetData>
  <mergeCells count="10">
    <mergeCell ref="A18:A21"/>
    <mergeCell ref="A2:A5"/>
    <mergeCell ref="A6:A9"/>
    <mergeCell ref="A10:A13"/>
    <mergeCell ref="A14:A17"/>
    <mergeCell ref="P2:P5"/>
    <mergeCell ref="P6:P9"/>
    <mergeCell ref="P10:P13"/>
    <mergeCell ref="P14:P17"/>
    <mergeCell ref="P18:P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20DE-1601-4995-8F67-9CF990212D26}">
  <sheetPr codeName="Sheet10"/>
  <dimension ref="A1:F21"/>
  <sheetViews>
    <sheetView workbookViewId="0">
      <selection activeCell="F11" sqref="F11"/>
    </sheetView>
  </sheetViews>
  <sheetFormatPr defaultRowHeight="14.5" x14ac:dyDescent="0.35"/>
  <cols>
    <col min="3" max="3" width="7.453125" style="12" bestFit="1" customWidth="1"/>
    <col min="4" max="4" width="10.54296875" style="12" bestFit="1" customWidth="1"/>
    <col min="5" max="5" width="7.453125" style="12" bestFit="1" customWidth="1"/>
    <col min="6" max="6" width="17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49</v>
      </c>
    </row>
    <row r="2" spans="1:6" x14ac:dyDescent="0.35">
      <c r="A2" s="130">
        <v>2018</v>
      </c>
      <c r="B2" s="8" t="s">
        <v>25</v>
      </c>
      <c r="C2" s="14">
        <v>0.15087799723742329</v>
      </c>
      <c r="D2" s="14">
        <v>0.12076258340283977</v>
      </c>
      <c r="E2" s="14">
        <v>0.1454</v>
      </c>
      <c r="F2" s="14">
        <v>0.125</v>
      </c>
    </row>
    <row r="3" spans="1:6" x14ac:dyDescent="0.35">
      <c r="A3" s="130"/>
      <c r="B3" s="8" t="s">
        <v>26</v>
      </c>
      <c r="C3" s="14">
        <v>0.16402941771273147</v>
      </c>
      <c r="D3" s="14">
        <v>0.15093440415767859</v>
      </c>
      <c r="E3" s="14">
        <v>0.16170000000000001</v>
      </c>
      <c r="F3" s="14">
        <v>0.125</v>
      </c>
    </row>
    <row r="4" spans="1:6" x14ac:dyDescent="0.35">
      <c r="A4" s="130"/>
      <c r="B4" s="8" t="s">
        <v>27</v>
      </c>
      <c r="C4" s="14">
        <v>0.16414625464167126</v>
      </c>
      <c r="D4" s="14">
        <v>0.15506334004181144</v>
      </c>
      <c r="E4" s="14">
        <v>0.16259999999999999</v>
      </c>
      <c r="F4" s="14">
        <v>0.125</v>
      </c>
    </row>
    <row r="5" spans="1:6" x14ac:dyDescent="0.35">
      <c r="A5" s="130"/>
      <c r="B5" s="8" t="s">
        <v>28</v>
      </c>
      <c r="C5" s="14">
        <v>0.16709892088267411</v>
      </c>
      <c r="D5" s="14">
        <v>6.8944695660106747E-2</v>
      </c>
      <c r="E5" s="14">
        <v>0.1512</v>
      </c>
      <c r="F5" s="14">
        <v>0.125</v>
      </c>
    </row>
    <row r="6" spans="1:6" x14ac:dyDescent="0.35">
      <c r="A6" s="130">
        <v>2019</v>
      </c>
      <c r="B6" s="8" t="s">
        <v>25</v>
      </c>
      <c r="C6" s="14">
        <v>0.15471251513823728</v>
      </c>
      <c r="D6" s="14">
        <v>6.6581502378108587E-2</v>
      </c>
      <c r="E6" s="14">
        <v>0.14069999999999999</v>
      </c>
      <c r="F6" s="14">
        <v>0.125</v>
      </c>
    </row>
    <row r="7" spans="1:6" x14ac:dyDescent="0.35">
      <c r="A7" s="130"/>
      <c r="B7" s="8" t="s">
        <v>26</v>
      </c>
      <c r="C7" s="14">
        <v>0.15766660943617539</v>
      </c>
      <c r="D7" s="14">
        <v>-5.1493779704521438E-2</v>
      </c>
      <c r="E7" s="14">
        <v>0.12620000000000001</v>
      </c>
      <c r="F7" s="14">
        <v>0.125</v>
      </c>
    </row>
    <row r="8" spans="1:6" x14ac:dyDescent="0.35">
      <c r="A8" s="130"/>
      <c r="B8" s="8" t="s">
        <v>27</v>
      </c>
      <c r="C8" s="14">
        <v>0.15290072119501286</v>
      </c>
      <c r="D8" s="14">
        <v>-2.0983549673051351E-2</v>
      </c>
      <c r="E8" s="14">
        <v>0.12770000000000001</v>
      </c>
      <c r="F8" s="14">
        <v>0.125</v>
      </c>
    </row>
    <row r="9" spans="1:6" x14ac:dyDescent="0.35">
      <c r="A9" s="130"/>
      <c r="B9" s="8" t="s">
        <v>28</v>
      </c>
      <c r="C9" s="14">
        <v>0.15076719892568388</v>
      </c>
      <c r="D9" s="14">
        <v>9.4120666280933532E-2</v>
      </c>
      <c r="E9" s="14">
        <v>0.14219653237724642</v>
      </c>
      <c r="F9" s="14">
        <v>0.125</v>
      </c>
    </row>
    <row r="10" spans="1:6" x14ac:dyDescent="0.35">
      <c r="A10" s="130">
        <v>2020</v>
      </c>
      <c r="B10" s="8" t="s">
        <v>25</v>
      </c>
      <c r="C10" s="14">
        <v>0.13467175795442593</v>
      </c>
      <c r="D10" s="14">
        <v>0.10335162657818975</v>
      </c>
      <c r="E10" s="14">
        <v>0.12970000000000001</v>
      </c>
      <c r="F10" s="14">
        <v>0.125</v>
      </c>
    </row>
    <row r="11" spans="1:6" x14ac:dyDescent="0.35">
      <c r="A11" s="130"/>
      <c r="B11" s="8" t="s">
        <v>26</v>
      </c>
      <c r="C11" s="14">
        <v>0.12102493565928372</v>
      </c>
      <c r="D11" s="14">
        <v>9.0850243331513564E-2</v>
      </c>
      <c r="E11" s="14">
        <v>0.11650000000000001</v>
      </c>
      <c r="F11" s="14">
        <v>0.125</v>
      </c>
    </row>
    <row r="12" spans="1:6" x14ac:dyDescent="0.35">
      <c r="A12" s="130"/>
      <c r="B12" s="8" t="s">
        <v>27</v>
      </c>
      <c r="C12" s="14">
        <v>0.12716664068801739</v>
      </c>
      <c r="D12" s="14">
        <v>0.10691089421919261</v>
      </c>
      <c r="E12" s="14">
        <v>0.1242</v>
      </c>
      <c r="F12" s="14">
        <v>0.1</v>
      </c>
    </row>
    <row r="13" spans="1:6" x14ac:dyDescent="0.35">
      <c r="A13" s="130"/>
      <c r="B13" s="8" t="s">
        <v>28</v>
      </c>
      <c r="C13" s="14">
        <v>0.14249891869750533</v>
      </c>
      <c r="D13" s="14">
        <v>0.11262581455771514</v>
      </c>
      <c r="E13" s="14">
        <v>0.1381670559845834</v>
      </c>
      <c r="F13" s="14">
        <v>0.1</v>
      </c>
    </row>
    <row r="14" spans="1:6" x14ac:dyDescent="0.35">
      <c r="A14" s="130">
        <v>2021</v>
      </c>
      <c r="B14" s="8" t="s">
        <v>25</v>
      </c>
      <c r="C14" s="14">
        <v>0.13624247818876942</v>
      </c>
      <c r="D14" s="14">
        <v>0.11584297275214786</v>
      </c>
      <c r="E14" s="14">
        <v>0.1331</v>
      </c>
      <c r="F14" s="14">
        <v>0.1</v>
      </c>
    </row>
    <row r="15" spans="1:6" x14ac:dyDescent="0.35">
      <c r="A15" s="130"/>
      <c r="B15" s="8" t="s">
        <v>26</v>
      </c>
      <c r="C15" s="14">
        <v>0.13871926607116014</v>
      </c>
      <c r="D15" s="14">
        <v>0.10850914312563212</v>
      </c>
      <c r="E15" s="14">
        <v>0.13450000000000001</v>
      </c>
      <c r="F15" s="14">
        <v>0.1</v>
      </c>
    </row>
    <row r="16" spans="1:6" x14ac:dyDescent="0.35">
      <c r="A16" s="130"/>
      <c r="B16" s="8" t="s">
        <v>27</v>
      </c>
      <c r="C16" s="14">
        <v>0.13869999999999999</v>
      </c>
      <c r="D16" s="14">
        <v>0.1149</v>
      </c>
      <c r="E16" s="14">
        <v>0.13550000000000001</v>
      </c>
      <c r="F16" s="14">
        <v>0.1</v>
      </c>
    </row>
    <row r="17" spans="1:6" x14ac:dyDescent="0.35">
      <c r="A17" s="130"/>
      <c r="B17" s="8" t="s">
        <v>28</v>
      </c>
      <c r="C17" s="14">
        <v>0.1489488951565284</v>
      </c>
      <c r="D17" s="14">
        <v>0.19050505093288952</v>
      </c>
      <c r="E17" s="14">
        <v>0.15479143401836443</v>
      </c>
      <c r="F17" s="14">
        <v>0.1</v>
      </c>
    </row>
    <row r="18" spans="1:6" x14ac:dyDescent="0.35">
      <c r="A18" s="130">
        <v>2022</v>
      </c>
      <c r="B18" s="8" t="s">
        <v>25</v>
      </c>
      <c r="C18" s="14">
        <v>0.15101829331687647</v>
      </c>
      <c r="D18" s="14">
        <v>0.18176325177692132</v>
      </c>
      <c r="E18" s="14">
        <v>0.1555</v>
      </c>
      <c r="F18" s="14">
        <v>0.1</v>
      </c>
    </row>
    <row r="19" spans="1:6" x14ac:dyDescent="0.35">
      <c r="A19" s="130"/>
      <c r="B19" s="8" t="s">
        <v>26</v>
      </c>
      <c r="C19" s="14">
        <v>0.14368226357293112</v>
      </c>
      <c r="D19" s="14">
        <v>0.18992484069401108</v>
      </c>
      <c r="E19" s="14">
        <v>0.15</v>
      </c>
      <c r="F19" s="14">
        <v>0.1</v>
      </c>
    </row>
    <row r="20" spans="1:6" x14ac:dyDescent="0.35">
      <c r="A20" s="130"/>
      <c r="B20" s="8" t="s">
        <v>27</v>
      </c>
      <c r="C20" s="14">
        <v>0.1409</v>
      </c>
      <c r="D20" s="14">
        <v>0.18509999999999999</v>
      </c>
      <c r="E20" s="14">
        <v>0.1467</v>
      </c>
      <c r="F20" s="14">
        <v>0.1</v>
      </c>
    </row>
    <row r="21" spans="1:6" x14ac:dyDescent="0.35">
      <c r="A21" s="130"/>
      <c r="B21" s="8" t="s">
        <v>28</v>
      </c>
      <c r="C21" s="14">
        <v>0.15702305200561245</v>
      </c>
      <c r="D21" s="14">
        <v>0.21483186211571209</v>
      </c>
      <c r="E21" s="14">
        <v>0.16465113252116992</v>
      </c>
      <c r="F21" s="14">
        <v>0.125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1187-32CA-43C3-A5E3-A6A5A74CD629}">
  <sheetPr codeName="Sheet11"/>
  <dimension ref="A1:F21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22</v>
      </c>
    </row>
    <row r="2" spans="1:6" x14ac:dyDescent="0.35">
      <c r="A2" s="130">
        <v>2018</v>
      </c>
      <c r="B2" s="8" t="s">
        <v>25</v>
      </c>
      <c r="C2" s="14">
        <v>0.12259782113302781</v>
      </c>
      <c r="D2" s="14">
        <v>9.9404371957022564E-2</v>
      </c>
      <c r="E2" s="14">
        <v>0.1183</v>
      </c>
      <c r="F2" s="14">
        <v>7.4999999999999997E-2</v>
      </c>
    </row>
    <row r="3" spans="1:6" x14ac:dyDescent="0.35">
      <c r="A3" s="130"/>
      <c r="B3" s="8" t="s">
        <v>26</v>
      </c>
      <c r="C3" s="14">
        <v>0.13181458179467834</v>
      </c>
      <c r="D3" s="14">
        <v>0.11909046881454183</v>
      </c>
      <c r="E3" s="14">
        <v>0.1295</v>
      </c>
      <c r="F3" s="14">
        <v>7.4999999999999997E-2</v>
      </c>
    </row>
    <row r="4" spans="1:6" x14ac:dyDescent="0.35">
      <c r="A4" s="130"/>
      <c r="B4" s="8" t="s">
        <v>27</v>
      </c>
      <c r="C4" s="14">
        <v>0.12849247723177828</v>
      </c>
      <c r="D4" s="14">
        <v>0.11467285137174822</v>
      </c>
      <c r="E4" s="14">
        <v>0.12609999999999999</v>
      </c>
      <c r="F4" s="14">
        <v>7.4999999999999997E-2</v>
      </c>
    </row>
    <row r="5" spans="1:6" x14ac:dyDescent="0.35">
      <c r="A5" s="130"/>
      <c r="B5" s="8" t="s">
        <v>28</v>
      </c>
      <c r="C5" s="14">
        <v>0.13200768584957898</v>
      </c>
      <c r="D5" s="14">
        <v>4.5527282824383113E-2</v>
      </c>
      <c r="E5" s="14">
        <v>0.11799999999999999</v>
      </c>
      <c r="F5" s="14">
        <v>7.4999999999999997E-2</v>
      </c>
    </row>
    <row r="6" spans="1:6" x14ac:dyDescent="0.35">
      <c r="A6" s="130">
        <v>2019</v>
      </c>
      <c r="B6" s="8" t="s">
        <v>25</v>
      </c>
      <c r="C6" s="14">
        <v>0.12956490206504018</v>
      </c>
      <c r="D6" s="14">
        <v>4.8378221983728091E-2</v>
      </c>
      <c r="E6" s="14">
        <v>0.1167</v>
      </c>
      <c r="F6" s="14">
        <v>7.4999999999999997E-2</v>
      </c>
    </row>
    <row r="7" spans="1:6" x14ac:dyDescent="0.35">
      <c r="A7" s="130"/>
      <c r="B7" s="8" t="s">
        <v>26</v>
      </c>
      <c r="C7" s="14">
        <v>0.12919117454183399</v>
      </c>
      <c r="D7" s="14">
        <v>-7.7420559578402062E-2</v>
      </c>
      <c r="E7" s="14">
        <v>9.8100000000000007E-2</v>
      </c>
      <c r="F7" s="14">
        <v>7.4999999999999997E-2</v>
      </c>
    </row>
    <row r="8" spans="1:6" x14ac:dyDescent="0.35">
      <c r="A8" s="130"/>
      <c r="B8" s="8" t="s">
        <v>27</v>
      </c>
      <c r="C8" s="14">
        <v>0.12696025432280247</v>
      </c>
      <c r="D8" s="14">
        <v>-4.6809278029860443E-2</v>
      </c>
      <c r="E8" s="14">
        <v>0.1018</v>
      </c>
      <c r="F8" s="14">
        <v>7.4999999999999997E-2</v>
      </c>
    </row>
    <row r="9" spans="1:6" x14ac:dyDescent="0.35">
      <c r="A9" s="130"/>
      <c r="B9" s="8" t="s">
        <v>28</v>
      </c>
      <c r="C9" s="14">
        <v>0.12457170871124112</v>
      </c>
      <c r="D9" s="14">
        <v>5.1657154382792399E-2</v>
      </c>
      <c r="E9" s="14">
        <v>0.11353967722581576</v>
      </c>
      <c r="F9" s="14">
        <v>7.4999999999999997E-2</v>
      </c>
    </row>
    <row r="10" spans="1:6" x14ac:dyDescent="0.35">
      <c r="A10" s="130">
        <v>2020</v>
      </c>
      <c r="B10" s="8" t="s">
        <v>25</v>
      </c>
      <c r="C10" s="14">
        <v>0.10782400188735526</v>
      </c>
      <c r="D10" s="14">
        <v>8.1740368427453899E-2</v>
      </c>
      <c r="E10" s="14">
        <v>0.1037</v>
      </c>
      <c r="F10" s="14">
        <v>7.4999999999999997E-2</v>
      </c>
    </row>
    <row r="11" spans="1:6" x14ac:dyDescent="0.35">
      <c r="A11" s="130"/>
      <c r="B11" s="8" t="s">
        <v>26</v>
      </c>
      <c r="C11" s="14">
        <v>9.9066996092391363E-2</v>
      </c>
      <c r="D11" s="14">
        <v>5.2573591242475917E-2</v>
      </c>
      <c r="E11" s="14">
        <v>9.1999999999999998E-2</v>
      </c>
      <c r="F11" s="14">
        <v>7.4999999999999997E-2</v>
      </c>
    </row>
    <row r="12" spans="1:6" x14ac:dyDescent="0.35">
      <c r="A12" s="130"/>
      <c r="B12" s="8" t="s">
        <v>27</v>
      </c>
      <c r="C12" s="14">
        <v>0.10414264046343154</v>
      </c>
      <c r="D12" s="14">
        <v>5.9818429951959018E-2</v>
      </c>
      <c r="E12" s="14">
        <v>9.7699999999999995E-2</v>
      </c>
      <c r="F12" s="14">
        <v>7.4999999999999997E-2</v>
      </c>
    </row>
    <row r="13" spans="1:6" x14ac:dyDescent="0.35">
      <c r="A13" s="130"/>
      <c r="B13" s="8" t="s">
        <v>28</v>
      </c>
      <c r="C13" s="14">
        <v>0.11448391560704636</v>
      </c>
      <c r="D13" s="14">
        <v>6.636892412239985E-2</v>
      </c>
      <c r="E13" s="14">
        <v>0.10750681886579153</v>
      </c>
      <c r="F13" s="14">
        <v>7.4999999999999997E-2</v>
      </c>
    </row>
    <row r="14" spans="1:6" x14ac:dyDescent="0.35">
      <c r="A14" s="130">
        <v>2021</v>
      </c>
      <c r="B14" s="8" t="s">
        <v>25</v>
      </c>
      <c r="C14" s="14">
        <v>0.10910275307283535</v>
      </c>
      <c r="D14" s="14">
        <v>6.6312768830557492E-2</v>
      </c>
      <c r="E14" s="14">
        <v>0.10249999999999999</v>
      </c>
      <c r="F14" s="14">
        <v>7.4999999999999997E-2</v>
      </c>
    </row>
    <row r="15" spans="1:6" x14ac:dyDescent="0.35">
      <c r="A15" s="130"/>
      <c r="B15" s="8" t="s">
        <v>26</v>
      </c>
      <c r="C15" s="14">
        <v>0.10725174655183625</v>
      </c>
      <c r="D15" s="14">
        <v>6.3418420650899754E-2</v>
      </c>
      <c r="E15" s="14">
        <v>0.1011</v>
      </c>
      <c r="F15" s="14">
        <v>7.4999999999999997E-2</v>
      </c>
    </row>
    <row r="16" spans="1:6" x14ac:dyDescent="0.35">
      <c r="A16" s="130"/>
      <c r="B16" s="8" t="s">
        <v>27</v>
      </c>
      <c r="C16" s="14">
        <v>0.1075</v>
      </c>
      <c r="D16" s="14">
        <v>6.4399999999999999E-2</v>
      </c>
      <c r="E16" s="14">
        <v>0.1018</v>
      </c>
      <c r="F16" s="14">
        <v>7.4999999999999997E-2</v>
      </c>
    </row>
    <row r="17" spans="1:6" x14ac:dyDescent="0.35">
      <c r="A17" s="130"/>
      <c r="B17" s="8" t="s">
        <v>28</v>
      </c>
      <c r="C17" s="14">
        <v>0.11899344185034391</v>
      </c>
      <c r="D17" s="14">
        <v>0.11312568138519967</v>
      </c>
      <c r="E17" s="14">
        <v>0.11816847096675098</v>
      </c>
      <c r="F17" s="14">
        <v>7.4999999999999997E-2</v>
      </c>
    </row>
    <row r="18" spans="1:6" x14ac:dyDescent="0.35">
      <c r="A18" s="130">
        <v>2022</v>
      </c>
      <c r="B18" s="8" t="s">
        <v>25</v>
      </c>
      <c r="C18" s="14">
        <v>0.1210296354692133</v>
      </c>
      <c r="D18" s="14">
        <v>0.10785120344085675</v>
      </c>
      <c r="E18" s="14">
        <v>0.1191</v>
      </c>
      <c r="F18" s="14">
        <v>7.4999999999999997E-2</v>
      </c>
    </row>
    <row r="19" spans="1:6" x14ac:dyDescent="0.35">
      <c r="A19" s="130"/>
      <c r="B19" s="8" t="s">
        <v>26</v>
      </c>
      <c r="C19" s="14">
        <v>0.11411241531536456</v>
      </c>
      <c r="D19" s="14">
        <v>0.11562170875118501</v>
      </c>
      <c r="E19" s="14">
        <v>0.11431945948929187</v>
      </c>
      <c r="F19" s="14">
        <v>7.4999999999999997E-2</v>
      </c>
    </row>
    <row r="20" spans="1:6" x14ac:dyDescent="0.35">
      <c r="A20" s="130"/>
      <c r="B20" s="8" t="s">
        <v>27</v>
      </c>
      <c r="C20" s="14">
        <v>0.1067</v>
      </c>
      <c r="D20" s="14">
        <v>0.11130463817448268</v>
      </c>
      <c r="E20" s="14">
        <v>0.10728047414619536</v>
      </c>
      <c r="F20" s="14">
        <v>7.4999999999999997E-2</v>
      </c>
    </row>
    <row r="21" spans="1:6" x14ac:dyDescent="0.35">
      <c r="A21" s="130"/>
      <c r="B21" s="8" t="s">
        <v>28</v>
      </c>
      <c r="C21" s="14">
        <v>0.11935786647361146</v>
      </c>
      <c r="D21" s="14">
        <v>0.11491104830749316</v>
      </c>
      <c r="E21" s="14">
        <v>0.11877109281498416</v>
      </c>
      <c r="F21" s="14">
        <v>7.4999999999999997E-2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Dashboard</vt:lpstr>
      <vt:lpstr>Overall</vt:lpstr>
      <vt:lpstr>Banks</vt:lpstr>
      <vt:lpstr>Non-Banks</vt:lpstr>
      <vt:lpstr>Sectoral Exposure &amp; NPL</vt:lpstr>
      <vt:lpstr>Loan</vt:lpstr>
      <vt:lpstr>NPL</vt:lpstr>
      <vt:lpstr>CAR</vt:lpstr>
      <vt:lpstr>Core</vt:lpstr>
      <vt:lpstr>Leverage</vt:lpstr>
      <vt:lpstr>SLR</vt:lpstr>
      <vt:lpstr>PAT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2023-04-24T07:53:17Z</cp:lastPrinted>
  <dcterms:created xsi:type="dcterms:W3CDTF">2022-12-12T03:21:43Z</dcterms:created>
  <dcterms:modified xsi:type="dcterms:W3CDTF">2023-08-18T03:09:00Z</dcterms:modified>
</cp:coreProperties>
</file>